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/>
  <mc:AlternateContent xmlns:mc="http://schemas.openxmlformats.org/markup-compatibility/2006">
    <mc:Choice Requires="x15">
      <x15ac:absPath xmlns:x15ac="http://schemas.microsoft.com/office/spreadsheetml/2010/11/ac" url="C:\Users\lucij\Desktop\TINTL INFO\1. RAZVOJNA AGENCIJA TINTL\"/>
    </mc:Choice>
  </mc:AlternateContent>
  <xr:revisionPtr revIDLastSave="0" documentId="8_{C79DBF29-FF25-4530-9737-E0E6A1CF1835}" xr6:coauthVersionLast="47" xr6:coauthVersionMax="47" xr10:uidLastSave="{00000000-0000-0000-0000-000000000000}"/>
  <bookViews>
    <workbookView xWindow="-108" yWindow="-108" windowWidth="23256" windowHeight="12456" firstSheet="6" activeTab="9" xr2:uid="{00000000-000D-0000-FFFF-FFFF00000000}"/>
  </bookViews>
  <sheets>
    <sheet name="SAŽETAK" sheetId="1" r:id="rId1"/>
    <sheet name=" Račun prihoda i rashoda" sheetId="3" r:id="rId2"/>
    <sheet name="Rashodi i prihodi prema izvoru" sheetId="8" r:id="rId3"/>
    <sheet name="Rashodi prema funkcijskoj k " sheetId="11" r:id="rId4"/>
    <sheet name="Račun financiranja " sheetId="9" r:id="rId5"/>
    <sheet name="Račun fin prema izvorima f" sheetId="10" r:id="rId6"/>
    <sheet name="Programska klasifikacija" sheetId="7" r:id="rId7"/>
    <sheet name="POSEBNI DIO" sheetId="14" r:id="rId8"/>
    <sheet name="POSEBNI IZVJEŠTAJI" sheetId="15" r:id="rId9"/>
    <sheet name="OBRAZLOŽENJA" sheetId="16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58" i="14" l="1"/>
  <c r="K58" i="14"/>
  <c r="I58" i="14"/>
  <c r="H58" i="14"/>
  <c r="F58" i="14"/>
  <c r="E58" i="14"/>
  <c r="D58" i="14"/>
  <c r="C58" i="14"/>
  <c r="L57" i="14"/>
  <c r="K57" i="14"/>
  <c r="I57" i="14"/>
  <c r="H57" i="14"/>
  <c r="F57" i="14"/>
  <c r="E57" i="14"/>
  <c r="D57" i="14"/>
  <c r="C57" i="14"/>
  <c r="L55" i="14"/>
  <c r="K55" i="14"/>
  <c r="I55" i="14"/>
  <c r="H55" i="14"/>
  <c r="F55" i="14"/>
  <c r="E55" i="14"/>
  <c r="D55" i="14"/>
  <c r="C55" i="14"/>
  <c r="L54" i="14"/>
  <c r="K54" i="14"/>
  <c r="I54" i="14"/>
  <c r="H54" i="14"/>
  <c r="F54" i="14"/>
  <c r="E54" i="14"/>
  <c r="D54" i="14"/>
  <c r="C54" i="14"/>
  <c r="L53" i="14"/>
  <c r="K53" i="14"/>
  <c r="I53" i="14"/>
  <c r="H53" i="14"/>
  <c r="F53" i="14"/>
  <c r="E53" i="14"/>
  <c r="D53" i="14"/>
  <c r="C53" i="14"/>
  <c r="J51" i="14"/>
  <c r="G51" i="14"/>
  <c r="L50" i="14"/>
  <c r="K50" i="14"/>
  <c r="J50" i="14"/>
  <c r="I50" i="14"/>
  <c r="H50" i="14"/>
  <c r="G50" i="14"/>
  <c r="F50" i="14"/>
  <c r="E50" i="14"/>
  <c r="D50" i="14"/>
  <c r="C50" i="14"/>
  <c r="L49" i="14"/>
  <c r="K49" i="14"/>
  <c r="J49" i="14"/>
  <c r="I49" i="14"/>
  <c r="H49" i="14"/>
  <c r="G49" i="14"/>
  <c r="F49" i="14"/>
  <c r="E49" i="14"/>
  <c r="D49" i="14"/>
  <c r="C49" i="14"/>
  <c r="J48" i="14"/>
  <c r="G48" i="14"/>
  <c r="J46" i="14"/>
  <c r="G46" i="14"/>
  <c r="J45" i="14"/>
  <c r="G45" i="14"/>
  <c r="L44" i="14"/>
  <c r="K44" i="14"/>
  <c r="J44" i="14"/>
  <c r="I44" i="14"/>
  <c r="H44" i="14"/>
  <c r="G44" i="14"/>
  <c r="F44" i="14"/>
  <c r="E44" i="14"/>
  <c r="D44" i="14"/>
  <c r="C44" i="14"/>
  <c r="J43" i="14"/>
  <c r="G43" i="14"/>
  <c r="J41" i="14"/>
  <c r="G41" i="14"/>
  <c r="J38" i="14"/>
  <c r="G38" i="14"/>
  <c r="J37" i="14"/>
  <c r="G37" i="14"/>
  <c r="J36" i="14"/>
  <c r="G36" i="14"/>
  <c r="L35" i="14"/>
  <c r="K35" i="14"/>
  <c r="J35" i="14"/>
  <c r="I35" i="14"/>
  <c r="H35" i="14"/>
  <c r="G35" i="14"/>
  <c r="F35" i="14"/>
  <c r="E35" i="14"/>
  <c r="D35" i="14"/>
  <c r="C35" i="14"/>
  <c r="J33" i="14"/>
  <c r="G33" i="14"/>
  <c r="J32" i="14"/>
  <c r="G32" i="14"/>
  <c r="L31" i="14"/>
  <c r="K31" i="14"/>
  <c r="J31" i="14"/>
  <c r="I31" i="14"/>
  <c r="H31" i="14"/>
  <c r="G31" i="14"/>
  <c r="F31" i="14"/>
  <c r="E31" i="14"/>
  <c r="D31" i="14"/>
  <c r="C31" i="14"/>
  <c r="J30" i="14"/>
  <c r="G30" i="14"/>
  <c r="J29" i="14"/>
  <c r="G29" i="14"/>
  <c r="J28" i="14"/>
  <c r="G28" i="14"/>
  <c r="J27" i="14"/>
  <c r="G27" i="14"/>
  <c r="L26" i="14"/>
  <c r="K26" i="14"/>
  <c r="J26" i="14"/>
  <c r="I26" i="14"/>
  <c r="H26" i="14"/>
  <c r="G26" i="14"/>
  <c r="F26" i="14"/>
  <c r="E26" i="14"/>
  <c r="D26" i="14"/>
  <c r="C26" i="14"/>
  <c r="L25" i="14"/>
  <c r="K25" i="14"/>
  <c r="J25" i="14"/>
  <c r="I25" i="14"/>
  <c r="H25" i="14"/>
  <c r="G25" i="14"/>
  <c r="F25" i="14"/>
  <c r="E25" i="14"/>
  <c r="D25" i="14"/>
  <c r="C25" i="14"/>
  <c r="J24" i="14"/>
  <c r="G24" i="14"/>
  <c r="L23" i="14"/>
  <c r="K23" i="14"/>
  <c r="J23" i="14"/>
  <c r="I23" i="14"/>
  <c r="H23" i="14"/>
  <c r="G23" i="14"/>
  <c r="F23" i="14"/>
  <c r="E23" i="14"/>
  <c r="D23" i="14"/>
  <c r="C23" i="14"/>
  <c r="J22" i="14"/>
  <c r="G22" i="14"/>
  <c r="L21" i="14"/>
  <c r="K21" i="14"/>
  <c r="J21" i="14"/>
  <c r="I21" i="14"/>
  <c r="H21" i="14"/>
  <c r="G21" i="14"/>
  <c r="F21" i="14"/>
  <c r="E21" i="14"/>
  <c r="D21" i="14"/>
  <c r="C21" i="14"/>
  <c r="J20" i="14"/>
  <c r="G20" i="14"/>
  <c r="L19" i="14"/>
  <c r="K19" i="14"/>
  <c r="J19" i="14"/>
  <c r="I19" i="14"/>
  <c r="H19" i="14"/>
  <c r="G19" i="14"/>
  <c r="F19" i="14"/>
  <c r="E19" i="14"/>
  <c r="D19" i="14"/>
  <c r="C19" i="14"/>
  <c r="L18" i="14"/>
  <c r="K18" i="14"/>
  <c r="J18" i="14"/>
  <c r="I18" i="14"/>
  <c r="H18" i="14"/>
  <c r="G18" i="14"/>
  <c r="F18" i="14"/>
  <c r="E18" i="14"/>
  <c r="D18" i="14"/>
  <c r="C18" i="14"/>
  <c r="L17" i="14"/>
  <c r="K17" i="14"/>
  <c r="J17" i="14"/>
  <c r="I17" i="14"/>
  <c r="H17" i="14"/>
  <c r="G17" i="14"/>
  <c r="F17" i="14"/>
  <c r="E17" i="14"/>
  <c r="D17" i="14"/>
  <c r="C17" i="14"/>
  <c r="L16" i="14"/>
  <c r="K16" i="14"/>
  <c r="J16" i="14"/>
  <c r="I16" i="14"/>
  <c r="H16" i="14"/>
  <c r="G16" i="14"/>
  <c r="F16" i="14"/>
  <c r="E16" i="14"/>
  <c r="D16" i="14"/>
  <c r="C16" i="14"/>
  <c r="D12" i="14"/>
  <c r="C12" i="14"/>
  <c r="D11" i="14"/>
  <c r="C11" i="14"/>
  <c r="D10" i="14"/>
  <c r="C10" i="14"/>
  <c r="I12" i="7"/>
  <c r="I11" i="7"/>
  <c r="H11" i="7"/>
  <c r="G11" i="7"/>
  <c r="F11" i="7"/>
  <c r="I10" i="7"/>
  <c r="H10" i="7"/>
  <c r="G10" i="7"/>
  <c r="F10" i="7"/>
  <c r="H10" i="11"/>
  <c r="G10" i="11"/>
  <c r="F10" i="11"/>
  <c r="D10" i="11"/>
  <c r="C10" i="11"/>
  <c r="H9" i="11"/>
  <c r="G9" i="11"/>
  <c r="F9" i="11"/>
  <c r="E9" i="11"/>
  <c r="D9" i="11"/>
  <c r="C9" i="11"/>
  <c r="H8" i="11"/>
  <c r="G8" i="11"/>
  <c r="F8" i="11"/>
  <c r="E8" i="11"/>
  <c r="D8" i="11"/>
  <c r="C8" i="11"/>
  <c r="F24" i="8"/>
  <c r="E24" i="8"/>
  <c r="D24" i="8"/>
  <c r="C24" i="8"/>
  <c r="H23" i="8"/>
  <c r="G23" i="8"/>
  <c r="H22" i="8"/>
  <c r="G22" i="8"/>
  <c r="F22" i="8"/>
  <c r="E22" i="8"/>
  <c r="D22" i="8"/>
  <c r="C22" i="8"/>
  <c r="H21" i="8"/>
  <c r="G21" i="8"/>
  <c r="H20" i="8"/>
  <c r="G20" i="8"/>
  <c r="F20" i="8"/>
  <c r="E20" i="8"/>
  <c r="D20" i="8"/>
  <c r="C20" i="8"/>
  <c r="H19" i="8"/>
  <c r="G19" i="8"/>
  <c r="F19" i="8"/>
  <c r="E19" i="8"/>
  <c r="D19" i="8"/>
  <c r="C19" i="8"/>
  <c r="C18" i="8"/>
  <c r="F17" i="8"/>
  <c r="E17" i="8"/>
  <c r="D17" i="8"/>
  <c r="C17" i="8"/>
  <c r="C15" i="8"/>
  <c r="H14" i="8"/>
  <c r="G14" i="8"/>
  <c r="H13" i="8"/>
  <c r="G13" i="8"/>
  <c r="F13" i="8"/>
  <c r="E13" i="8"/>
  <c r="D13" i="8"/>
  <c r="C13" i="8"/>
  <c r="H10" i="8"/>
  <c r="G10" i="8"/>
  <c r="C10" i="8"/>
  <c r="H9" i="8"/>
  <c r="G9" i="8"/>
  <c r="F9" i="8"/>
  <c r="E9" i="8"/>
  <c r="D9" i="8"/>
  <c r="C9" i="8"/>
  <c r="H8" i="8"/>
  <c r="G8" i="8"/>
  <c r="F8" i="8"/>
  <c r="E8" i="8"/>
  <c r="D8" i="8"/>
  <c r="C8" i="8"/>
  <c r="L78" i="3"/>
  <c r="L77" i="3"/>
  <c r="J77" i="3"/>
  <c r="I77" i="3"/>
  <c r="H77" i="3"/>
  <c r="G77" i="3"/>
  <c r="L76" i="3"/>
  <c r="J76" i="3"/>
  <c r="I76" i="3"/>
  <c r="H76" i="3"/>
  <c r="G76" i="3"/>
  <c r="L75" i="3"/>
  <c r="L74" i="3"/>
  <c r="J74" i="3"/>
  <c r="I74" i="3"/>
  <c r="H74" i="3"/>
  <c r="G74" i="3"/>
  <c r="L73" i="3"/>
  <c r="J73" i="3"/>
  <c r="I73" i="3"/>
  <c r="H73" i="3"/>
  <c r="G73" i="3"/>
  <c r="L72" i="3"/>
  <c r="J72" i="3"/>
  <c r="I72" i="3"/>
  <c r="H72" i="3"/>
  <c r="G72" i="3"/>
  <c r="L70" i="3"/>
  <c r="K70" i="3"/>
  <c r="L69" i="3"/>
  <c r="K69" i="3"/>
  <c r="J69" i="3"/>
  <c r="I69" i="3"/>
  <c r="H69" i="3"/>
  <c r="G69" i="3"/>
  <c r="L68" i="3"/>
  <c r="K68" i="3"/>
  <c r="J68" i="3"/>
  <c r="I68" i="3"/>
  <c r="H68" i="3"/>
  <c r="G68" i="3"/>
  <c r="L67" i="3"/>
  <c r="L66" i="3"/>
  <c r="K66" i="3"/>
  <c r="L65" i="3"/>
  <c r="L64" i="3"/>
  <c r="L63" i="3"/>
  <c r="K63" i="3"/>
  <c r="J63" i="3"/>
  <c r="I63" i="3"/>
  <c r="H63" i="3"/>
  <c r="G63" i="3"/>
  <c r="L62" i="3"/>
  <c r="L60" i="3"/>
  <c r="L59" i="3"/>
  <c r="L57" i="3"/>
  <c r="L56" i="3"/>
  <c r="K56" i="3"/>
  <c r="L55" i="3"/>
  <c r="K55" i="3"/>
  <c r="L54" i="3"/>
  <c r="K54" i="3"/>
  <c r="J54" i="3"/>
  <c r="I54" i="3"/>
  <c r="H54" i="3"/>
  <c r="G54" i="3"/>
  <c r="L52" i="3"/>
  <c r="K52" i="3"/>
  <c r="L51" i="3"/>
  <c r="K51" i="3"/>
  <c r="L50" i="3"/>
  <c r="K50" i="3"/>
  <c r="J50" i="3"/>
  <c r="I50" i="3"/>
  <c r="H50" i="3"/>
  <c r="G50" i="3"/>
  <c r="L49" i="3"/>
  <c r="K49" i="3"/>
  <c r="L48" i="3"/>
  <c r="K48" i="3"/>
  <c r="L47" i="3"/>
  <c r="K47" i="3"/>
  <c r="L46" i="3"/>
  <c r="K46" i="3"/>
  <c r="L45" i="3"/>
  <c r="K45" i="3"/>
  <c r="J45" i="3"/>
  <c r="I45" i="3"/>
  <c r="H45" i="3"/>
  <c r="G45" i="3"/>
  <c r="L44" i="3"/>
  <c r="K44" i="3"/>
  <c r="J44" i="3"/>
  <c r="I44" i="3"/>
  <c r="H44" i="3"/>
  <c r="G44" i="3"/>
  <c r="L43" i="3"/>
  <c r="K43" i="3"/>
  <c r="L42" i="3"/>
  <c r="K42" i="3"/>
  <c r="J42" i="3"/>
  <c r="I42" i="3"/>
  <c r="H42" i="3"/>
  <c r="G42" i="3"/>
  <c r="L41" i="3"/>
  <c r="K41" i="3"/>
  <c r="L40" i="3"/>
  <c r="K40" i="3"/>
  <c r="J40" i="3"/>
  <c r="I40" i="3"/>
  <c r="H40" i="3"/>
  <c r="G40" i="3"/>
  <c r="L39" i="3"/>
  <c r="K39" i="3"/>
  <c r="L38" i="3"/>
  <c r="K38" i="3"/>
  <c r="J38" i="3"/>
  <c r="I38" i="3"/>
  <c r="H38" i="3"/>
  <c r="G38" i="3"/>
  <c r="L37" i="3"/>
  <c r="K37" i="3"/>
  <c r="J37" i="3"/>
  <c r="I37" i="3"/>
  <c r="H37" i="3"/>
  <c r="G37" i="3"/>
  <c r="L36" i="3"/>
  <c r="K36" i="3"/>
  <c r="J36" i="3"/>
  <c r="I36" i="3"/>
  <c r="H36" i="3"/>
  <c r="G36" i="3"/>
  <c r="L35" i="3"/>
  <c r="K35" i="3"/>
  <c r="J35" i="3"/>
  <c r="I35" i="3"/>
  <c r="H35" i="3"/>
  <c r="G35" i="3"/>
  <c r="L25" i="3"/>
  <c r="K25" i="3"/>
  <c r="L24" i="3"/>
  <c r="K24" i="3"/>
  <c r="J24" i="3"/>
  <c r="I24" i="3"/>
  <c r="H24" i="3"/>
  <c r="G24" i="3"/>
  <c r="L23" i="3"/>
  <c r="K23" i="3"/>
  <c r="J23" i="3"/>
  <c r="I23" i="3"/>
  <c r="H23" i="3"/>
  <c r="G23" i="3"/>
  <c r="L22" i="3"/>
  <c r="K22" i="3"/>
  <c r="L21" i="3"/>
  <c r="K21" i="3"/>
  <c r="J21" i="3"/>
  <c r="I21" i="3"/>
  <c r="H21" i="3"/>
  <c r="G21" i="3"/>
  <c r="L20" i="3"/>
  <c r="K20" i="3"/>
  <c r="J20" i="3"/>
  <c r="I20" i="3"/>
  <c r="H20" i="3"/>
  <c r="G20" i="3"/>
  <c r="L19" i="3"/>
  <c r="L18" i="3"/>
  <c r="J18" i="3"/>
  <c r="H18" i="3"/>
  <c r="G18" i="3"/>
  <c r="L17" i="3"/>
  <c r="J17" i="3"/>
  <c r="H17" i="3"/>
  <c r="G17" i="3"/>
  <c r="K16" i="3"/>
  <c r="K15" i="3"/>
  <c r="J15" i="3"/>
  <c r="I15" i="3"/>
  <c r="H15" i="3"/>
  <c r="G15" i="3"/>
  <c r="L14" i="3"/>
  <c r="K14" i="3"/>
  <c r="L13" i="3"/>
  <c r="K13" i="3"/>
  <c r="J13" i="3"/>
  <c r="I13" i="3"/>
  <c r="H13" i="3"/>
  <c r="G13" i="3"/>
  <c r="L12" i="3"/>
  <c r="K12" i="3"/>
  <c r="J12" i="3"/>
  <c r="I12" i="3"/>
  <c r="H12" i="3"/>
  <c r="G12" i="3"/>
  <c r="L11" i="3"/>
  <c r="K11" i="3"/>
  <c r="J11" i="3"/>
  <c r="I11" i="3"/>
  <c r="H11" i="3"/>
  <c r="G11" i="3"/>
  <c r="J31" i="1"/>
  <c r="G31" i="1"/>
  <c r="J22" i="1"/>
  <c r="G22" i="1"/>
  <c r="L21" i="1"/>
  <c r="J21" i="1"/>
  <c r="I21" i="1"/>
  <c r="H21" i="1"/>
  <c r="G21" i="1"/>
  <c r="L20" i="1"/>
  <c r="K20" i="1"/>
  <c r="J20" i="1"/>
  <c r="I20" i="1"/>
  <c r="H20" i="1"/>
  <c r="G20" i="1"/>
  <c r="L19" i="1"/>
  <c r="K19" i="1"/>
  <c r="J19" i="1"/>
  <c r="I19" i="1"/>
  <c r="H19" i="1"/>
  <c r="G19" i="1"/>
  <c r="L17" i="1"/>
  <c r="K17" i="1"/>
  <c r="J17" i="1"/>
  <c r="I17" i="1"/>
  <c r="H17" i="1"/>
  <c r="G17" i="1"/>
  <c r="L16" i="1"/>
  <c r="K16" i="1"/>
  <c r="J16" i="1"/>
  <c r="I16" i="1"/>
  <c r="H16" i="1"/>
  <c r="G16" i="1"/>
</calcChain>
</file>

<file path=xl/sharedStrings.xml><?xml version="1.0" encoding="utf-8"?>
<sst xmlns="http://schemas.openxmlformats.org/spreadsheetml/2006/main" count="394" uniqueCount="246">
  <si>
    <t>REPUBLIKA HRVATSKA</t>
  </si>
  <si>
    <t>VUKOVARSKO-SRIJEMSKA ŽUPANIJA</t>
  </si>
  <si>
    <t>RAZVOJNA AGENCIJA TINTL</t>
  </si>
  <si>
    <t xml:space="preserve"> OIB:49697721991,Tovarnik, A.G. Matoša 2</t>
  </si>
  <si>
    <t xml:space="preserve">Na temelju Zakona o Proračunu (NN 144/21 )  </t>
  </si>
  <si>
    <t xml:space="preserve">IZVJEŠTAJ O IZVRŠENJU FINANCIJSKOG PLANA PRORAČUNSKOG KORISNIKA JEDINICE LOKALNE I PODRUČNE (REGIONALNE) SAMOUPRAVE ZA 2024. GODINU </t>
  </si>
  <si>
    <t>I. OPĆI DIO</t>
  </si>
  <si>
    <t xml:space="preserve">SAŽETAK  RAČUNA PRIHODA I RASHODA I  RAČUNA FINANCIRANJA, </t>
  </si>
  <si>
    <t>eur</t>
  </si>
  <si>
    <t>BROJČANA OZNAKA I NAZIV</t>
  </si>
  <si>
    <t xml:space="preserve">OSTVARENJE/IZVRŠENJE 
1.-12.2023. </t>
  </si>
  <si>
    <t>IZVORNI PLAN ILI REBALANS 2024.*</t>
  </si>
  <si>
    <t>TEKUĆI PLAN 2024.*</t>
  </si>
  <si>
    <t xml:space="preserve">OSTVARENJE/IZVRŠENJE 
1.-12.2024. </t>
  </si>
  <si>
    <t>INDEKS</t>
  </si>
  <si>
    <t>INDEKS**</t>
  </si>
  <si>
    <t>6=5/2*100</t>
  </si>
  <si>
    <t>7=5/3*100</t>
  </si>
  <si>
    <t>PRIHODI UKUPNO</t>
  </si>
  <si>
    <t>6 PRIHODI POSLOVANJA</t>
  </si>
  <si>
    <t>7 PRIHODI OD PRODAJE NEFINANCIJSKE IMOVINE</t>
  </si>
  <si>
    <t>RASHODI UKUPNO</t>
  </si>
  <si>
    <t>3 RASHODI  POSLOVANJA</t>
  </si>
  <si>
    <t>4 RASHODI ZA NABAVU NEFINANCIJSKE IMOVINE</t>
  </si>
  <si>
    <t>RAZLIKA - VIŠAK MANJAK</t>
  </si>
  <si>
    <t>SAŽETAK RAČUNA FINANCIRANJA</t>
  </si>
  <si>
    <t>7=5/4*100</t>
  </si>
  <si>
    <t>8 PRIMICI OD FINANCIJSKE IMOVINE I ZADUŽIVANJA</t>
  </si>
  <si>
    <t>5 IZDACI ZA FINANCIJSKU IMOVINU I OTPLATE ZAJMOVA</t>
  </si>
  <si>
    <t>RAZLIKA PRIMITAKA I IZDATAKA</t>
  </si>
  <si>
    <t>PRENESENI VIŠAK/MANJAK IZ PRETHODNE GODINE</t>
  </si>
  <si>
    <t>PRIJENOS  VIŠKA/MANJKA U SLJEDEĆE RAZDOBLJE</t>
  </si>
  <si>
    <t>RAZVOJNA AGENCIJA TINTL, OIB:49697721991</t>
  </si>
  <si>
    <t>Tovarnik, A.G.Matoša 2</t>
  </si>
  <si>
    <t xml:space="preserve"> RAČUN PRIHODA I RASHODA </t>
  </si>
  <si>
    <t xml:space="preserve">IZVJEŠTAJ O PRIHODIMA I RASHODIMA PREMA EKONOMSKOJ KLASIFIKACIJI </t>
  </si>
  <si>
    <t>UKUPNI PRIHODI</t>
  </si>
  <si>
    <t>Prihodi poslovanja</t>
  </si>
  <si>
    <t>Pomoći iz inozemstva i od subjekata unutar općeg proračuna</t>
  </si>
  <si>
    <t>Tekuće pomoći drugih proračuna</t>
  </si>
  <si>
    <t>Prihodi od imovine</t>
  </si>
  <si>
    <t>Kamate na oričena sredstva i depozite po viđenju</t>
  </si>
  <si>
    <t>Prihod od upravnih i administrativnih pristojbi</t>
  </si>
  <si>
    <t>Prihodi po posebnim propisima</t>
  </si>
  <si>
    <t>Ostali nespomenuti prihodi</t>
  </si>
  <si>
    <t xml:space="preserve"> Prihodi od prodaje proizvoda i robe te pruženih usluga i prihodi od donacija</t>
  </si>
  <si>
    <t>Prihodi od prodaje proizvoda i robe te pruženih usluga</t>
  </si>
  <si>
    <t>Prihodi od pruženih usluga</t>
  </si>
  <si>
    <t xml:space="preserve">Prihodi iz nadležnog proračuna </t>
  </si>
  <si>
    <t>Prihodi iz nadležnog pror. za fianc. Redovne djelatn.</t>
  </si>
  <si>
    <t>Prihodi iz nadležnog pror. za fianc. rash.poslovanja</t>
  </si>
  <si>
    <t>Prihodi od prodaje nefinancijske imovine</t>
  </si>
  <si>
    <t>Prihodi od prodaje proizvedene dugotrajne imovine</t>
  </si>
  <si>
    <t>Prihodi od prodaje građevinskih objekata</t>
  </si>
  <si>
    <t>Stambeni objekti</t>
  </si>
  <si>
    <t>…</t>
  </si>
  <si>
    <t>UKUPNI RASHODI</t>
  </si>
  <si>
    <t>Rashodi poslovanja</t>
  </si>
  <si>
    <t>Rashodi za zaposlene</t>
  </si>
  <si>
    <t>Plaće (Bruto)</t>
  </si>
  <si>
    <t xml:space="preserve">Plaće za redovan rad </t>
  </si>
  <si>
    <t>Ostali rashodi za zaposlene</t>
  </si>
  <si>
    <t>Ostali rashodi za nezaposlene</t>
  </si>
  <si>
    <t>Doprinosi na plaću</t>
  </si>
  <si>
    <t>Doprinos za obvezno zdravstveno osiguranje</t>
  </si>
  <si>
    <t>Materijalni rashodi</t>
  </si>
  <si>
    <t>Naknade troškova zaposlenima</t>
  </si>
  <si>
    <t>Službena putovanja</t>
  </si>
  <si>
    <t>Naknade za prijevoz, za rad na terenu i odvojeni život</t>
  </si>
  <si>
    <t>Stručno usavršavanje zaposlenika</t>
  </si>
  <si>
    <t>Ostale naknade zaposlenima</t>
  </si>
  <si>
    <t>Rashodi za materijal i energiju</t>
  </si>
  <si>
    <t>Uredski materijal i ostali materijalni rashodi</t>
  </si>
  <si>
    <t>Energija</t>
  </si>
  <si>
    <t>sitni inventar i autogume</t>
  </si>
  <si>
    <t>Rashodi za usluge</t>
  </si>
  <si>
    <t>Usluge telefona, pošte i prijevoza</t>
  </si>
  <si>
    <t>Usluge tekućeg i investicijskog održavanja</t>
  </si>
  <si>
    <t>Usluge promidžbe i informiranja</t>
  </si>
  <si>
    <t>zakupnine</t>
  </si>
  <si>
    <t>Zdravstvene i veterinarske usluge</t>
  </si>
  <si>
    <t>Intelektualne i osobne usluge</t>
  </si>
  <si>
    <t>Računalne usluge</t>
  </si>
  <si>
    <t>Ostale usluge</t>
  </si>
  <si>
    <t>Ostali nespomenuti rashodi poslovanja</t>
  </si>
  <si>
    <t>Naknada za rad predstavničkih i izvršnih tijela, povjerens.</t>
  </si>
  <si>
    <t xml:space="preserve">Premija osiguranja </t>
  </si>
  <si>
    <t>članarine i norme</t>
  </si>
  <si>
    <t>Pristojbe i naknade</t>
  </si>
  <si>
    <t>Financijski  rashodi</t>
  </si>
  <si>
    <t>Ostali financijski rashodi</t>
  </si>
  <si>
    <t>Bankarske usluge i usluge platnog prometa</t>
  </si>
  <si>
    <t>Neg. Tečajne razlike i razl. Zbog valutne klauzule</t>
  </si>
  <si>
    <t>Rashodi za nabavu nefinancijske imovine</t>
  </si>
  <si>
    <t>Rashodi za nabavu neproizvedene dugotrajne imovine</t>
  </si>
  <si>
    <t>nematerijalna imovina</t>
  </si>
  <si>
    <t>Licence</t>
  </si>
  <si>
    <t>Rashodi za nabavu proizvedene dugotrajne imovine</t>
  </si>
  <si>
    <t>Postrojenja i oprema</t>
  </si>
  <si>
    <t>Uredska oprema i namještaj</t>
  </si>
  <si>
    <t>IZVJEŠTAJ O PRIHODIMA I RASHODIMA PREMA IZVORIMA FINANCIRANJA</t>
  </si>
  <si>
    <t xml:space="preserve">UKUPNO PRIHODI </t>
  </si>
  <si>
    <t>1 Opći prihodi i primici</t>
  </si>
  <si>
    <t>11 Opći prihodi i primici</t>
  </si>
  <si>
    <t>2 Doprinosi</t>
  </si>
  <si>
    <t>21 Doprinosi za mirovinsko osiguranje</t>
  </si>
  <si>
    <t>3 Vlastiti prihodi</t>
  </si>
  <si>
    <t>31 Vlastiti prihodi</t>
  </si>
  <si>
    <t>4 Prihodi za posebne namjene</t>
  </si>
  <si>
    <t>43 Ostali prihodi za posebne namjene</t>
  </si>
  <si>
    <t>5 Pomoći</t>
  </si>
  <si>
    <t xml:space="preserve">52 Ostale pomoći i darovnice </t>
  </si>
  <si>
    <t>UKUPNO RASHODI</t>
  </si>
  <si>
    <t>IZVJEŠTAJ O RASHODIMA PREMA FUNKCIJSKOJ KLASIFIKACIJI</t>
  </si>
  <si>
    <t xml:space="preserve">IZVRŠENJE 
1.-12.2023. </t>
  </si>
  <si>
    <t xml:space="preserve">IZVRŠENJE 
1.-12.2024. </t>
  </si>
  <si>
    <t>06 Usluge unapređenja razvoja zajednice</t>
  </si>
  <si>
    <t>062 Razvoj zajednice</t>
  </si>
  <si>
    <t>04 Ekonomski poslovi</t>
  </si>
  <si>
    <t>041 Opći ekonomski, trgovački i poslovi vezani uz rad</t>
  </si>
  <si>
    <t>A.G.  Matoša 2</t>
  </si>
  <si>
    <t xml:space="preserve"> RAČUN FINANCIRANJA</t>
  </si>
  <si>
    <t xml:space="preserve">IZVJEŠTAJ RAČUNA FINANCIRANJA PREMA EKONOMSKOJ KLASIFIKACIJI </t>
  </si>
  <si>
    <t xml:space="preserve">OSTVARENJE/IZVRŠENJE 
2023. </t>
  </si>
  <si>
    <t>TEKUĆI PLAN 2024.**</t>
  </si>
  <si>
    <t xml:space="preserve">OSTVARENJE/IZVRŠENJE 
2024. </t>
  </si>
  <si>
    <t>Primici od financijske imovine i zaduživanja</t>
  </si>
  <si>
    <t>Primici od zaduživanja</t>
  </si>
  <si>
    <t>Primljeni krediti i zajmovi od međunarodnih organizacija, institucija i tijela EU te inozemnih vlada</t>
  </si>
  <si>
    <t>Primljeni zajmovi od međunarodnih organizacija</t>
  </si>
  <si>
    <t>….</t>
  </si>
  <si>
    <t>Izdaci za financijsku imovinu i otplate zajmova</t>
  </si>
  <si>
    <t>Izdaci za otplatu glavnice primljenih kredita i zajmova</t>
  </si>
  <si>
    <t>Otplata glavnice primljenih kredita i zajmova od međunarodnih organizacija, institucija i tijela EU te inozemnih vlada</t>
  </si>
  <si>
    <t>Otplata glavnice primljenih zajmova od međunarodnih organizacija</t>
  </si>
  <si>
    <t>IZVJEŠTAJ RAČUNA FINANCIRANJA PREMA IZVORIMA FINANCIRANJA</t>
  </si>
  <si>
    <t>UKUPNO PRIMICI</t>
  </si>
  <si>
    <t>12 Sredstva učešća za pomoći</t>
  </si>
  <si>
    <t xml:space="preserve">UKUPNO IZDACI </t>
  </si>
  <si>
    <t>II. POSEBNI DIO</t>
  </si>
  <si>
    <t>IZVJEŠTAJ PO PROGRAMSKOJ KLASIFIKACIJI</t>
  </si>
  <si>
    <t xml:space="preserve"> IZVRŠENJE 
2024. </t>
  </si>
  <si>
    <t>5=4/2*100</t>
  </si>
  <si>
    <t>RAZDJEL003</t>
  </si>
  <si>
    <t>JEDINSTVENI UPRAVNI ODJEL OPĆINE LOVAS</t>
  </si>
  <si>
    <t>GLAVA 00301</t>
  </si>
  <si>
    <t xml:space="preserve">JEDINSTVENI UPRAVNI ODJEL </t>
  </si>
  <si>
    <t xml:space="preserve">PRIGRAM 3013 </t>
  </si>
  <si>
    <t>Proračunski korisnik - Razvojna Agencija TINTL, RKP50635</t>
  </si>
  <si>
    <t>GODIŠNJI IZVJEŠTAJ O IZVRŠENJU FINANCIJSKOG PLANA ZA 2024. GODINU</t>
  </si>
  <si>
    <t>POSEBNI DIO</t>
  </si>
  <si>
    <t>račun/pozicija</t>
  </si>
  <si>
    <t>opis</t>
  </si>
  <si>
    <t>IZVORNI PLAN ILI REBALANS 2024.</t>
  </si>
  <si>
    <t xml:space="preserve">TEKUĆI PLAN ZA 2024.  </t>
  </si>
  <si>
    <t>Plan 2024. Izvor financiranja 11             Opći prihodi</t>
  </si>
  <si>
    <t>IZVRŠENJE      2024        OPĆI PRIHODI</t>
  </si>
  <si>
    <t>Plan 2024. Izvor financiranja 31  Vlastiti prihodi</t>
  </si>
  <si>
    <t>IZVRŠENJE    2024 VLASTITI</t>
  </si>
  <si>
    <t>Plan 2024. Izvor financiranja 52   Pomoći</t>
  </si>
  <si>
    <t>IZVRŠENJE            2024 POMOĆI</t>
  </si>
  <si>
    <t>7=6/5*100</t>
  </si>
  <si>
    <t>10=9/8100</t>
  </si>
  <si>
    <t>13=12/11*100</t>
  </si>
  <si>
    <t>Razdjel 003</t>
  </si>
  <si>
    <t>Jedinstveni upravni odjel</t>
  </si>
  <si>
    <t>Glava 00301</t>
  </si>
  <si>
    <t>Program 3013</t>
  </si>
  <si>
    <t>Proračunski korisnik-Razvojna agencija TINTL</t>
  </si>
  <si>
    <t>Akt. A301222</t>
  </si>
  <si>
    <t>Razvojna agencija TINTL</t>
  </si>
  <si>
    <t>Funkcija:0620 Razvoj zajednice</t>
  </si>
  <si>
    <t xml:space="preserve">UKUPNI RASHODI </t>
  </si>
  <si>
    <t>RASHODI POSLOVANJA</t>
  </si>
  <si>
    <t>Plaće za redovan rad</t>
  </si>
  <si>
    <t>Doprinosi na plaće</t>
  </si>
  <si>
    <t>doprinosi za obvezno zdravstveno osiguranje</t>
  </si>
  <si>
    <t>stručno usavršavanje zaposlenika</t>
  </si>
  <si>
    <t>Ostale naknade troškova zaposlenima</t>
  </si>
  <si>
    <t>sitni inventar i auto gume</t>
  </si>
  <si>
    <t>Usluge tekućeg i invest, održavanja</t>
  </si>
  <si>
    <t>Naknada za rad predstavničkih i izvršnih tijela, povjer</t>
  </si>
  <si>
    <t>Neg. Tečajne razlikei razl.zbog valutne klauzule</t>
  </si>
  <si>
    <t>Rashodi za nabavu neproizvedene dugotr. imovine</t>
  </si>
  <si>
    <t>Nematerijalna imovina</t>
  </si>
  <si>
    <t>Rashodi za nabavu proizvedene dugotr. imovine</t>
  </si>
  <si>
    <t>Tovarnik, A.G. Matoša 2</t>
  </si>
  <si>
    <t>POSEBNI IZVJEŠTAJI U GODIŠNJEM IZVJEŠTAJU  O IZVRŠENJU FINANCIJSKOG PLANA PRORAČUNSKOG KORISNIKA</t>
  </si>
  <si>
    <t>– izvještaj o zaduživanju na domaćem i stranom tržištu novca i kapitala</t>
  </si>
  <si>
    <t xml:space="preserve">Razvojna agencija TINTL tijekom  2024. godine nije se zaduživala na domaćem </t>
  </si>
  <si>
    <t>niti na stranom tržištu novca ili kapitala</t>
  </si>
  <si>
    <t>– izvještaj o korištenju sredstava fondova Europske unije</t>
  </si>
  <si>
    <t>Razvojna agencija TINTL tijekomu  2024. godine nije koristila sredstva iz</t>
  </si>
  <si>
    <t>fondova Europske unije.</t>
  </si>
  <si>
    <t>– izvještaj o danim zajmovima i potraživanjima po danim zajmovima</t>
  </si>
  <si>
    <t>Razvojna agencija TINTL tijekom 2024. godine nije davala zajmove niti je imala</t>
  </si>
  <si>
    <t>potraživanja po danim zajmovima.</t>
  </si>
  <si>
    <r>
      <rPr>
        <sz val="11"/>
        <color theme="1"/>
        <rFont val="Calibri"/>
        <charset val="238"/>
        <scheme val="minor"/>
      </rPr>
      <t>–</t>
    </r>
    <r>
      <rPr>
        <b/>
        <sz val="11"/>
        <color theme="1"/>
        <rFont val="Calibri"/>
        <charset val="238"/>
        <scheme val="minor"/>
      </rPr>
      <t xml:space="preserve"> izvještaj o stanju potraživanja i dospjelih obveza te o stanju potencijalnih obveza po osnovi sudskih sporova</t>
    </r>
  </si>
  <si>
    <t xml:space="preserve">Razvojna agencija TINTL  na dan 31.12.2024. godine nema dospjelih potraživanja niti </t>
  </si>
  <si>
    <t>ima dospjelih obveza kao niti potencijalnih obveza po osnovi sudskih sporova.</t>
  </si>
  <si>
    <t>OBRAZLOŽENJE GODIŠNJEG IZVJEŠTAJA O IZVRŠENJU FINANCIJSKOG PLANA ZA 2024. GODINU RAZVOJNE AGENCIJE TINTL</t>
  </si>
  <si>
    <t xml:space="preserve">Godišnji izvještaj o izvršenju financijskog plana Razvojne agencije TINTL sastavljen je sukladno Zakonu o proračunu i Pravilnika o </t>
  </si>
  <si>
    <t>polugodišnjem i godišnjem izvještaju o izvršenju proračuna i financijskog plana ( NN 85/2023)</t>
  </si>
  <si>
    <t>Ustanova Razvojna agencija TINTL proračunski je korisnik Općine Lovas, osnivači su općine Tovarnik, Tompojevci, Stari Jankovci, Lovas</t>
  </si>
  <si>
    <t xml:space="preserve">i grad Ilok. Općine Lovas, Tovarnik, Tompojevci, Stari Jankovci sufinancirali su  rad Razvojne agencije TINTL  sa po 13.272,28 eura na način </t>
  </si>
  <si>
    <t>da su Tovarnik, Tompojevci i Stari Jankovci svoj udio financiramnja uplatili u proračun Općine Lovas a Lovas je ista transferirao na račun TINTL-a.</t>
  </si>
  <si>
    <t>Razvojna agencija ima zadaću prvenstveno osmišljavati razvojne projekte za općine i grad osnivače, TINTL je otvoren</t>
  </si>
  <si>
    <t>i prema drugim naručiteljima usluga, pravnim i fizičkim osobama.</t>
  </si>
  <si>
    <t>I.  OPĆI DIO</t>
  </si>
  <si>
    <t xml:space="preserve">U Računu prihoda i rashoda prihodi i primici su iskazani po vrstama i izvorima financiranja i rashodi </t>
  </si>
  <si>
    <t>i izdaci po ekonomskoj klasifikaciji usklađenoj s Računskim planom proračuna.</t>
  </si>
  <si>
    <t>Ukupno izvršeni prihodi iznose 78.809,50 eura što je 100,00 % plana. Ukupni prihodi veći su u odnosu na prethodnu god. za 45,67%</t>
  </si>
  <si>
    <t>Rashodi i izdaci su iskazani prema ekonomskoj, funkcijskoj klasifikaciji i izvorima financiranja.</t>
  </si>
  <si>
    <t>Ukupno izvršeni rashodi i izdaci proračuna za rashode poslovanja iznose 75.171,28 eura što je 95,39 % plana.</t>
  </si>
  <si>
    <t>Ukupni rashodi veći su u odnosu na prethodnu god. za 34,02%</t>
  </si>
  <si>
    <t xml:space="preserve">Donos viška iz predhodnih razdoblja je 2.910,38  eura, višak tekućeg razdoblja je 3.638,22 eura. U slijedeće  </t>
  </si>
  <si>
    <t>razdoblje prenesen je ukupni  višak prihoda od 6.548,60 eura.</t>
  </si>
  <si>
    <t xml:space="preserve">Stanje novčanih sredstava na računu RA TINTL na početku proračunske godine je iznosilo 7.957,46 eura dok je stanje </t>
  </si>
  <si>
    <t>novčanih sredstava na kraju proračunske godine iznosilo 12.308,26 eura.</t>
  </si>
  <si>
    <t>1. PRIHODI I PRIMICI</t>
  </si>
  <si>
    <t xml:space="preserve">Izvršenje financijskog plana RA TINTL za 2024.g. je 78.809,50 eura što je 100,00% plana i u ukupnom iznosu se odnose </t>
  </si>
  <si>
    <t>prihode poslovanja.</t>
  </si>
  <si>
    <t>Izvršenje prihoda od imovine ( skupina 64 ), odnosi se prihode od kamata i iznosi 1,50 eura. Isti nisu planirani.</t>
  </si>
  <si>
    <t xml:space="preserve">Izvršenje prihoda od prodaje proizvoda i robe te pruženih usluga ( skupina 66 ), odnose se na pružene usluge,  </t>
  </si>
  <si>
    <t>je 12.444,00 eura što je 97,35 % plana.</t>
  </si>
  <si>
    <t>Izvršenje prihoda iz nadležnog proračuna ( skupina 67 ), odnose se na prihode od osnivača, je 66.364,00 eura</t>
  </si>
  <si>
    <t>što je 100,00 % plana.</t>
  </si>
  <si>
    <t>2. RASHODI I IZDACI</t>
  </si>
  <si>
    <t>Izvršenje rashoda financijskog plana RA TINTL za 2024. g. jeste u iznosu 75.171,28 eura što je 95,39 % plana. Na rashode</t>
  </si>
  <si>
    <t xml:space="preserve">poslovanja odnosi se 72.975,78 eura dok su rashodi za nabavu nefinancijske imovine 2.195,50 eura. </t>
  </si>
  <si>
    <t>Rashodi poslovanja:</t>
  </si>
  <si>
    <t>Izvršenje rashoda za zaposlene (skupina 31) je 61.848,67 eura što je 101,91 % plana.</t>
  </si>
  <si>
    <t>Izvršenje materijalnih rashoda (skupina 32 ) je 10.836,58 eura što je 78,08 % plana</t>
  </si>
  <si>
    <t>Izvršenje Financijskih rashoda (skupina 34 ) je 290,53 eura što je 85,96 % plana..</t>
  </si>
  <si>
    <t>Rashodi za nabavu nefinancijske imovine:</t>
  </si>
  <si>
    <t>Izršenje rashoda za nabavu proizvedene dugotrajne imovine (  skupina 42 ) je 2.195,50 eura što je 75,71% plana.</t>
  </si>
  <si>
    <t xml:space="preserve">Posebni dio godišnjeg izvještaja o izvršenju financijskog plana za 2024. g. čine rashodi i izdaci raspoređeni u Program 3013 </t>
  </si>
  <si>
    <t>Redovne djelatnosti RA TINTL, na aktivnosti A301222 u funkciji razvoja zajednice.</t>
  </si>
  <si>
    <t>Ukupno izvršenje je 75.171,28,28 eura i razvrstani su prema izvorima kako slijedi:</t>
  </si>
  <si>
    <r>
      <rPr>
        <i/>
        <sz val="11"/>
        <rFont val="Calibri"/>
        <charset val="238"/>
        <scheme val="minor"/>
      </rPr>
      <t>11  Opći prihodi i primici:</t>
    </r>
    <r>
      <rPr>
        <sz val="11"/>
        <rFont val="Calibri"/>
        <charset val="238"/>
        <scheme val="minor"/>
      </rPr>
      <t xml:space="preserve"> Iz ovog izvora realizirani su rashodi poslovanja 66.025,00 eura što je 100% plana i to 58403,65 eura rashodi za </t>
    </r>
  </si>
  <si>
    <t>zaposlene što je 100,89 % plana, 2.135,51 eura materijalni rashodi što je 81,04 % plana i 290,38 eura financijski rashodi što je 95,83% plana</t>
  </si>
  <si>
    <r>
      <rPr>
        <i/>
        <sz val="11"/>
        <rFont val="Calibri"/>
        <charset val="238"/>
        <scheme val="minor"/>
      </rPr>
      <t>31  Vlastiti prihodi</t>
    </r>
    <r>
      <rPr>
        <sz val="11"/>
        <rFont val="Calibri"/>
        <charset val="238"/>
        <scheme val="minor"/>
      </rPr>
      <t xml:space="preserve">: Iz ovog izvora realizirani su rashodi poslovanja u iznosu od 9.146,28 eura 71,55 % plana </t>
    </r>
  </si>
  <si>
    <t>i to 3.445,02 eura rashoda za zaposlene( 123,02%), 3.505,61 eura  materijalni rashodi( 57,96%) te 0,15 eura  financijski rashodi ( 0,43%).</t>
  </si>
  <si>
    <t>Odgovorna osoba:___________________________</t>
  </si>
  <si>
    <t>Upravno vijeće Razvojne agencije TINTL na svojoj 27. sjednici održanoj dana 27. ožujka 2025. godine  donosi</t>
  </si>
  <si>
    <t>Predsjednik Upravnog vijeća, Zoran Palijan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</si>
</sst>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6" formatCode="_-* #,##0.00\ _k_n_-;\-* #,##0.00\ _k_n_-;_-* &quot;-&quot;??\ _k_n_-;_-@_-"/>
    <numFmt numFmtId="168" formatCode="#,##0.00\ _k_n"/>
    <numFmt numFmtId="169" formatCode="#,##0\ _k_n"/>
    <numFmt numFmtId="170" formatCode="_-* #,##0_-;\-* #,##0_-;_-* &quot;-&quot;??_-;_-@_-"/>
  </numFmts>
  <fonts count="48">
    <font>
      <sz val="11"/>
      <color theme="1"/>
      <name val="Calibri"/>
      <charset val="238"/>
      <scheme val="minor"/>
    </font>
    <font>
      <sz val="11"/>
      <name val="Calibri"/>
      <charset val="238"/>
      <scheme val="minor"/>
    </font>
    <font>
      <sz val="11"/>
      <color rgb="FFFF0000"/>
      <name val="Calibri"/>
      <charset val="238"/>
      <scheme val="minor"/>
    </font>
    <font>
      <i/>
      <sz val="11"/>
      <name val="Calibri"/>
      <charset val="238"/>
      <scheme val="minor"/>
    </font>
    <font>
      <sz val="10"/>
      <color theme="1"/>
      <name val="Calibri"/>
      <charset val="238"/>
      <scheme val="minor"/>
    </font>
    <font>
      <sz val="10"/>
      <name val="Calibri"/>
      <charset val="238"/>
      <scheme val="minor"/>
    </font>
    <font>
      <b/>
      <sz val="12"/>
      <color theme="1"/>
      <name val="Calibri"/>
      <charset val="238"/>
      <scheme val="minor"/>
    </font>
    <font>
      <sz val="12"/>
      <color theme="1"/>
      <name val="Calibri"/>
      <charset val="238"/>
      <scheme val="minor"/>
    </font>
    <font>
      <b/>
      <sz val="11"/>
      <color theme="1"/>
      <name val="Calibri"/>
      <charset val="238"/>
      <scheme val="minor"/>
    </font>
    <font>
      <b/>
      <sz val="9"/>
      <color indexed="8"/>
      <name val="Arial"/>
      <charset val="238"/>
    </font>
    <font>
      <sz val="9"/>
      <color indexed="8"/>
      <name val="Arial"/>
      <charset val="238"/>
    </font>
    <font>
      <sz val="9"/>
      <color rgb="FFFF0000"/>
      <name val="Arial"/>
      <charset val="238"/>
    </font>
    <font>
      <b/>
      <sz val="10"/>
      <color indexed="8"/>
      <name val="Arial"/>
      <charset val="238"/>
    </font>
    <font>
      <b/>
      <sz val="14"/>
      <color indexed="8"/>
      <name val="Arial"/>
      <charset val="238"/>
    </font>
    <font>
      <b/>
      <sz val="10"/>
      <name val="Arial"/>
      <charset val="238"/>
    </font>
    <font>
      <b/>
      <sz val="10"/>
      <color rgb="FFFF0000"/>
      <name val="Arial"/>
      <charset val="238"/>
    </font>
    <font>
      <b/>
      <sz val="10"/>
      <color rgb="FF7030A0"/>
      <name val="Arial"/>
      <charset val="238"/>
    </font>
    <font>
      <sz val="8"/>
      <color indexed="8"/>
      <name val="Arial"/>
      <charset val="238"/>
    </font>
    <font>
      <sz val="8"/>
      <name val="Arial"/>
      <charset val="238"/>
    </font>
    <font>
      <sz val="8"/>
      <color rgb="FFFF0000"/>
      <name val="Arial"/>
      <charset val="238"/>
    </font>
    <font>
      <sz val="8"/>
      <color rgb="FF7030A0"/>
      <name val="Arial"/>
      <charset val="238"/>
    </font>
    <font>
      <sz val="10"/>
      <color indexed="8"/>
      <name val="Arial"/>
      <charset val="238"/>
    </font>
    <font>
      <sz val="10"/>
      <color rgb="FFFF0000"/>
      <name val="Arial"/>
      <charset val="238"/>
    </font>
    <font>
      <b/>
      <i/>
      <sz val="10"/>
      <color indexed="8"/>
      <name val="Arial"/>
      <charset val="238"/>
    </font>
    <font>
      <b/>
      <sz val="10"/>
      <color rgb="FF002060"/>
      <name val="Arial"/>
      <charset val="238"/>
    </font>
    <font>
      <b/>
      <i/>
      <sz val="10"/>
      <color rgb="FF002060"/>
      <name val="Arial"/>
      <charset val="238"/>
    </font>
    <font>
      <b/>
      <i/>
      <sz val="10"/>
      <color rgb="FFFF0000"/>
      <name val="Arial"/>
      <charset val="238"/>
    </font>
    <font>
      <b/>
      <i/>
      <sz val="10"/>
      <color rgb="FF7030A0"/>
      <name val="Arial"/>
      <charset val="238"/>
    </font>
    <font>
      <sz val="10"/>
      <color rgb="FF002060"/>
      <name val="Arial"/>
      <charset val="238"/>
    </font>
    <font>
      <sz val="10"/>
      <color rgb="FF7030A0"/>
      <name val="Arial"/>
      <charset val="238"/>
    </font>
    <font>
      <sz val="8"/>
      <color theme="1"/>
      <name val="Calibri"/>
      <charset val="238"/>
      <scheme val="minor"/>
    </font>
    <font>
      <b/>
      <sz val="12"/>
      <color theme="1"/>
      <name val="Arial"/>
      <charset val="238"/>
    </font>
    <font>
      <b/>
      <sz val="12"/>
      <color indexed="8"/>
      <name val="Arial"/>
      <charset val="238"/>
    </font>
    <font>
      <b/>
      <sz val="8"/>
      <color indexed="8"/>
      <name val="Arial"/>
      <charset val="238"/>
    </font>
    <font>
      <sz val="10"/>
      <color rgb="FF000000"/>
      <name val="Arial"/>
      <charset val="238"/>
    </font>
    <font>
      <i/>
      <sz val="10"/>
      <name val="Arial"/>
      <charset val="238"/>
    </font>
    <font>
      <sz val="10"/>
      <name val="Arial"/>
      <charset val="238"/>
    </font>
    <font>
      <i/>
      <sz val="10"/>
      <color indexed="8"/>
      <name val="Arial"/>
      <charset val="238"/>
    </font>
    <font>
      <i/>
      <sz val="11"/>
      <color theme="1"/>
      <name val="Calibri"/>
      <charset val="238"/>
      <scheme val="minor"/>
    </font>
    <font>
      <b/>
      <i/>
      <sz val="10"/>
      <name val="Arial"/>
      <charset val="238"/>
    </font>
    <font>
      <sz val="11"/>
      <color indexed="8"/>
      <name val="Arial"/>
      <charset val="238"/>
    </font>
    <font>
      <b/>
      <sz val="11"/>
      <color indexed="8"/>
      <name val="Arial"/>
      <charset val="238"/>
    </font>
    <font>
      <sz val="14"/>
      <color indexed="8"/>
      <name val="Arial"/>
      <charset val="238"/>
    </font>
    <font>
      <b/>
      <sz val="12"/>
      <name val="Arial"/>
      <charset val="238"/>
    </font>
    <font>
      <sz val="12"/>
      <name val="Arial"/>
      <charset val="238"/>
    </font>
    <font>
      <b/>
      <sz val="10"/>
      <color theme="1"/>
      <name val="Calibri"/>
      <charset val="238"/>
      <scheme val="minor"/>
    </font>
    <font>
      <sz val="11"/>
      <color theme="1"/>
      <name val="Calibri"/>
      <charset val="238"/>
      <scheme val="minor"/>
    </font>
    <font>
      <sz val="11"/>
      <name val="Calibri"/>
      <family val="2"/>
      <charset val="238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0.79995117038483843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rgb="FFFFC0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6" fontId="46" fillId="0" borderId="0" applyFont="0" applyFill="0" applyBorder="0" applyAlignment="0" applyProtection="0"/>
  </cellStyleXfs>
  <cellXfs count="31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4" fontId="0" fillId="0" borderId="0" xfId="0" applyNumberForma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0" fillId="2" borderId="0" xfId="0" applyFill="1"/>
    <xf numFmtId="0" fontId="9" fillId="3" borderId="0" xfId="0" applyFont="1" applyFill="1" applyAlignment="1">
      <alignment horizontal="center"/>
    </xf>
    <xf numFmtId="0" fontId="10" fillId="3" borderId="0" xfId="0" applyFont="1" applyFill="1" applyAlignment="1">
      <alignment wrapText="1"/>
    </xf>
    <xf numFmtId="0" fontId="10" fillId="3" borderId="0" xfId="0" applyFont="1" applyFill="1" applyAlignment="1">
      <alignment horizontal="center"/>
    </xf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wrapText="1"/>
    </xf>
    <xf numFmtId="0" fontId="12" fillId="3" borderId="2" xfId="0" applyFont="1" applyFill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6" fillId="3" borderId="2" xfId="0" applyFont="1" applyFill="1" applyBorder="1" applyAlignment="1">
      <alignment horizontal="center" vertical="center" wrapText="1"/>
    </xf>
    <xf numFmtId="0" fontId="17" fillId="3" borderId="2" xfId="0" applyFont="1" applyFill="1" applyBorder="1" applyAlignment="1">
      <alignment horizontal="center" vertical="center" wrapText="1"/>
    </xf>
    <xf numFmtId="0" fontId="18" fillId="3" borderId="2" xfId="0" applyFont="1" applyFill="1" applyBorder="1" applyAlignment="1">
      <alignment horizontal="center" vertical="center" wrapText="1"/>
    </xf>
    <xf numFmtId="0" fontId="19" fillId="3" borderId="2" xfId="0" applyFont="1" applyFill="1" applyBorder="1" applyAlignment="1">
      <alignment horizontal="center" vertical="center" wrapText="1"/>
    </xf>
    <xf numFmtId="0" fontId="20" fillId="3" borderId="2" xfId="0" applyFont="1" applyFill="1" applyBorder="1" applyAlignment="1">
      <alignment horizontal="center" vertical="center" wrapText="1"/>
    </xf>
    <xf numFmtId="0" fontId="12" fillId="4" borderId="2" xfId="0" applyFont="1" applyFill="1" applyBorder="1" applyAlignment="1">
      <alignment horizontal="center"/>
    </xf>
    <xf numFmtId="0" fontId="12" fillId="4" borderId="2" xfId="0" applyFont="1" applyFill="1" applyBorder="1" applyAlignment="1">
      <alignment wrapText="1"/>
    </xf>
    <xf numFmtId="168" fontId="12" fillId="4" borderId="2" xfId="0" applyNumberFormat="1" applyFont="1" applyFill="1" applyBorder="1" applyAlignment="1">
      <alignment wrapText="1"/>
    </xf>
    <xf numFmtId="169" fontId="12" fillId="4" borderId="2" xfId="0" applyNumberFormat="1" applyFont="1" applyFill="1" applyBorder="1" applyAlignment="1">
      <alignment horizontal="center"/>
    </xf>
    <xf numFmtId="0" fontId="21" fillId="0" borderId="2" xfId="0" applyFont="1" applyBorder="1"/>
    <xf numFmtId="0" fontId="22" fillId="0" borderId="2" xfId="0" applyFont="1" applyBorder="1"/>
    <xf numFmtId="0" fontId="12" fillId="5" borderId="2" xfId="0" applyFont="1" applyFill="1" applyBorder="1" applyAlignment="1">
      <alignment horizontal="center"/>
    </xf>
    <xf numFmtId="0" fontId="23" fillId="5" borderId="2" xfId="0" applyFont="1" applyFill="1" applyBorder="1" applyAlignment="1">
      <alignment wrapText="1"/>
    </xf>
    <xf numFmtId="168" fontId="23" fillId="5" borderId="2" xfId="0" applyNumberFormat="1" applyFont="1" applyFill="1" applyBorder="1" applyAlignment="1">
      <alignment wrapText="1"/>
    </xf>
    <xf numFmtId="169" fontId="12" fillId="5" borderId="2" xfId="0" applyNumberFormat="1" applyFont="1" applyFill="1" applyBorder="1" applyAlignment="1">
      <alignment horizontal="center"/>
    </xf>
    <xf numFmtId="0" fontId="12" fillId="0" borderId="2" xfId="0" applyFont="1" applyBorder="1"/>
    <xf numFmtId="0" fontId="15" fillId="0" borderId="2" xfId="0" applyFont="1" applyBorder="1"/>
    <xf numFmtId="0" fontId="12" fillId="6" borderId="2" xfId="0" applyFont="1" applyFill="1" applyBorder="1" applyAlignment="1">
      <alignment horizontal="center"/>
    </xf>
    <xf numFmtId="0" fontId="23" fillId="6" borderId="2" xfId="0" applyFont="1" applyFill="1" applyBorder="1" applyAlignment="1">
      <alignment wrapText="1"/>
    </xf>
    <xf numFmtId="168" fontId="23" fillId="6" borderId="2" xfId="0" applyNumberFormat="1" applyFont="1" applyFill="1" applyBorder="1" applyAlignment="1">
      <alignment wrapText="1"/>
    </xf>
    <xf numFmtId="169" fontId="12" fillId="6" borderId="2" xfId="0" applyNumberFormat="1" applyFont="1" applyFill="1" applyBorder="1" applyAlignment="1">
      <alignment horizontal="center"/>
    </xf>
    <xf numFmtId="0" fontId="12" fillId="2" borderId="3" xfId="0" applyFont="1" applyFill="1" applyBorder="1" applyAlignment="1">
      <alignment horizontal="center"/>
    </xf>
    <xf numFmtId="0" fontId="21" fillId="2" borderId="4" xfId="0" applyFont="1" applyFill="1" applyBorder="1" applyAlignment="1">
      <alignment wrapText="1"/>
    </xf>
    <xf numFmtId="168" fontId="21" fillId="2" borderId="4" xfId="0" applyNumberFormat="1" applyFont="1" applyFill="1" applyBorder="1" applyAlignment="1">
      <alignment wrapText="1"/>
    </xf>
    <xf numFmtId="169" fontId="21" fillId="2" borderId="4" xfId="0" applyNumberFormat="1" applyFont="1" applyFill="1" applyBorder="1" applyAlignment="1">
      <alignment horizontal="center"/>
    </xf>
    <xf numFmtId="4" fontId="21" fillId="0" borderId="4" xfId="0" applyNumberFormat="1" applyFont="1" applyBorder="1"/>
    <xf numFmtId="4" fontId="22" fillId="0" borderId="4" xfId="0" applyNumberFormat="1" applyFont="1" applyBorder="1"/>
    <xf numFmtId="0" fontId="21" fillId="0" borderId="4" xfId="0" applyFont="1" applyBorder="1"/>
    <xf numFmtId="0" fontId="9" fillId="2" borderId="5" xfId="0" applyFont="1" applyFill="1" applyBorder="1" applyAlignment="1">
      <alignment horizontal="center"/>
    </xf>
    <xf numFmtId="0" fontId="9" fillId="2" borderId="6" xfId="0" applyFont="1" applyFill="1" applyBorder="1" applyAlignment="1">
      <alignment wrapText="1"/>
    </xf>
    <xf numFmtId="168" fontId="12" fillId="2" borderId="6" xfId="0" applyNumberFormat="1" applyFont="1" applyFill="1" applyBorder="1" applyAlignment="1">
      <alignment wrapText="1"/>
    </xf>
    <xf numFmtId="169" fontId="12" fillId="2" borderId="6" xfId="1" applyNumberFormat="1" applyFont="1" applyFill="1" applyBorder="1" applyAlignment="1" applyProtection="1">
      <alignment horizontal="center"/>
    </xf>
    <xf numFmtId="170" fontId="12" fillId="0" borderId="6" xfId="1" applyNumberFormat="1" applyFont="1" applyFill="1" applyBorder="1" applyAlignment="1" applyProtection="1"/>
    <xf numFmtId="43" fontId="15" fillId="0" borderId="6" xfId="1" applyNumberFormat="1" applyFont="1" applyFill="1" applyBorder="1" applyAlignment="1" applyProtection="1"/>
    <xf numFmtId="170" fontId="15" fillId="0" borderId="6" xfId="1" applyNumberFormat="1" applyFont="1" applyFill="1" applyBorder="1" applyAlignment="1" applyProtection="1"/>
    <xf numFmtId="0" fontId="12" fillId="0" borderId="0" xfId="0" applyFont="1" applyAlignment="1">
      <alignment horizontal="left"/>
    </xf>
    <xf numFmtId="0" fontId="12" fillId="0" borderId="0" xfId="0" applyFont="1" applyAlignment="1">
      <alignment wrapText="1"/>
    </xf>
    <xf numFmtId="170" fontId="12" fillId="0" borderId="0" xfId="1" applyNumberFormat="1" applyFont="1" applyFill="1" applyBorder="1" applyAlignment="1" applyProtection="1">
      <alignment horizontal="center"/>
    </xf>
    <xf numFmtId="170" fontId="12" fillId="0" borderId="0" xfId="1" applyNumberFormat="1" applyFont="1" applyFill="1" applyBorder="1" applyAlignment="1" applyProtection="1"/>
    <xf numFmtId="170" fontId="15" fillId="0" borderId="0" xfId="1" applyNumberFormat="1" applyFont="1" applyFill="1" applyBorder="1" applyAlignment="1" applyProtection="1"/>
    <xf numFmtId="0" fontId="12" fillId="7" borderId="2" xfId="0" applyFont="1" applyFill="1" applyBorder="1" applyAlignment="1">
      <alignment horizontal="left"/>
    </xf>
    <xf numFmtId="0" fontId="12" fillId="7" borderId="2" xfId="0" applyFont="1" applyFill="1" applyBorder="1" applyAlignment="1">
      <alignment wrapText="1"/>
    </xf>
    <xf numFmtId="168" fontId="12" fillId="7" borderId="2" xfId="1" applyNumberFormat="1" applyFont="1" applyFill="1" applyBorder="1" applyAlignment="1" applyProtection="1">
      <alignment horizontal="right"/>
    </xf>
    <xf numFmtId="169" fontId="12" fillId="7" borderId="2" xfId="1" applyNumberFormat="1" applyFont="1" applyFill="1" applyBorder="1" applyAlignment="1" applyProtection="1">
      <alignment horizontal="right"/>
    </xf>
    <xf numFmtId="168" fontId="15" fillId="7" borderId="2" xfId="1" applyNumberFormat="1" applyFont="1" applyFill="1" applyBorder="1" applyAlignment="1" applyProtection="1">
      <alignment horizontal="right"/>
    </xf>
    <xf numFmtId="168" fontId="16" fillId="7" borderId="2" xfId="1" applyNumberFormat="1" applyFont="1" applyFill="1" applyBorder="1" applyAlignment="1" applyProtection="1">
      <alignment horizontal="right"/>
    </xf>
    <xf numFmtId="0" fontId="12" fillId="8" borderId="2" xfId="0" applyFont="1" applyFill="1" applyBorder="1" applyAlignment="1">
      <alignment horizontal="center"/>
    </xf>
    <xf numFmtId="0" fontId="12" fillId="8" borderId="2" xfId="0" applyFont="1" applyFill="1" applyBorder="1" applyAlignment="1">
      <alignment wrapText="1"/>
    </xf>
    <xf numFmtId="168" fontId="24" fillId="8" borderId="2" xfId="1" applyNumberFormat="1" applyFont="1" applyFill="1" applyBorder="1" applyAlignment="1" applyProtection="1">
      <alignment horizontal="right"/>
    </xf>
    <xf numFmtId="169" fontId="24" fillId="8" borderId="2" xfId="1" applyNumberFormat="1" applyFont="1" applyFill="1" applyBorder="1" applyAlignment="1" applyProtection="1">
      <alignment horizontal="right"/>
    </xf>
    <xf numFmtId="168" fontId="15" fillId="8" borderId="2" xfId="1" applyNumberFormat="1" applyFont="1" applyFill="1" applyBorder="1" applyAlignment="1" applyProtection="1">
      <alignment horizontal="right"/>
    </xf>
    <xf numFmtId="168" fontId="16" fillId="8" borderId="2" xfId="1" applyNumberFormat="1" applyFont="1" applyFill="1" applyBorder="1" applyAlignment="1" applyProtection="1">
      <alignment horizontal="right"/>
    </xf>
    <xf numFmtId="0" fontId="23" fillId="9" borderId="2" xfId="0" applyFont="1" applyFill="1" applyBorder="1" applyAlignment="1">
      <alignment horizontal="center"/>
    </xf>
    <xf numFmtId="0" fontId="23" fillId="9" borderId="2" xfId="0" applyFont="1" applyFill="1" applyBorder="1" applyAlignment="1">
      <alignment wrapText="1"/>
    </xf>
    <xf numFmtId="168" fontId="25" fillId="9" borderId="2" xfId="1" applyNumberFormat="1" applyFont="1" applyFill="1" applyBorder="1" applyAlignment="1" applyProtection="1">
      <alignment horizontal="right"/>
    </xf>
    <xf numFmtId="169" fontId="25" fillId="9" borderId="2" xfId="1" applyNumberFormat="1" applyFont="1" applyFill="1" applyBorder="1" applyAlignment="1" applyProtection="1">
      <alignment horizontal="right"/>
    </xf>
    <xf numFmtId="168" fontId="26" fillId="9" borderId="2" xfId="1" applyNumberFormat="1" applyFont="1" applyFill="1" applyBorder="1" applyAlignment="1" applyProtection="1">
      <alignment horizontal="right"/>
    </xf>
    <xf numFmtId="168" fontId="27" fillId="9" borderId="2" xfId="1" applyNumberFormat="1" applyFont="1" applyFill="1" applyBorder="1" applyAlignment="1" applyProtection="1">
      <alignment horizontal="right"/>
    </xf>
    <xf numFmtId="0" fontId="12" fillId="10" borderId="2" xfId="0" applyFont="1" applyFill="1" applyBorder="1" applyAlignment="1">
      <alignment horizontal="center"/>
    </xf>
    <xf numFmtId="0" fontId="12" fillId="10" borderId="2" xfId="0" applyFont="1" applyFill="1" applyBorder="1" applyAlignment="1">
      <alignment wrapText="1"/>
    </xf>
    <xf numFmtId="168" fontId="24" fillId="10" borderId="2" xfId="1" applyNumberFormat="1" applyFont="1" applyFill="1" applyBorder="1" applyAlignment="1" applyProtection="1">
      <alignment horizontal="right"/>
    </xf>
    <xf numFmtId="169" fontId="24" fillId="10" borderId="2" xfId="1" applyNumberFormat="1" applyFont="1" applyFill="1" applyBorder="1" applyAlignment="1" applyProtection="1">
      <alignment horizontal="right"/>
    </xf>
    <xf numFmtId="168" fontId="15" fillId="10" borderId="2" xfId="1" applyNumberFormat="1" applyFont="1" applyFill="1" applyBorder="1" applyAlignment="1" applyProtection="1">
      <alignment horizontal="right"/>
    </xf>
    <xf numFmtId="168" fontId="16" fillId="10" borderId="2" xfId="1" applyNumberFormat="1" applyFont="1" applyFill="1" applyBorder="1" applyAlignment="1" applyProtection="1">
      <alignment horizontal="right"/>
    </xf>
    <xf numFmtId="0" fontId="21" fillId="0" borderId="2" xfId="0" applyFont="1" applyBorder="1" applyAlignment="1">
      <alignment horizontal="right"/>
    </xf>
    <xf numFmtId="0" fontId="21" fillId="0" borderId="2" xfId="0" applyFont="1" applyBorder="1" applyAlignment="1">
      <alignment horizontal="right" wrapText="1"/>
    </xf>
    <xf numFmtId="168" fontId="28" fillId="0" borderId="2" xfId="1" applyNumberFormat="1" applyFont="1" applyFill="1" applyBorder="1" applyAlignment="1" applyProtection="1">
      <alignment horizontal="right"/>
    </xf>
    <xf numFmtId="169" fontId="28" fillId="0" borderId="2" xfId="1" applyNumberFormat="1" applyFont="1" applyFill="1" applyBorder="1" applyAlignment="1" applyProtection="1">
      <alignment horizontal="right"/>
    </xf>
    <xf numFmtId="168" fontId="22" fillId="0" borderId="2" xfId="1" applyNumberFormat="1" applyFont="1" applyFill="1" applyBorder="1" applyAlignment="1" applyProtection="1">
      <alignment horizontal="right"/>
    </xf>
    <xf numFmtId="168" fontId="29" fillId="0" borderId="2" xfId="1" applyNumberFormat="1" applyFont="1" applyFill="1" applyBorder="1" applyAlignment="1" applyProtection="1">
      <alignment horizontal="right"/>
    </xf>
    <xf numFmtId="0" fontId="21" fillId="2" borderId="2" xfId="0" applyFont="1" applyFill="1" applyBorder="1" applyAlignment="1">
      <alignment horizontal="right"/>
    </xf>
    <xf numFmtId="0" fontId="21" fillId="2" borderId="2" xfId="0" applyFont="1" applyFill="1" applyBorder="1" applyAlignment="1">
      <alignment wrapText="1"/>
    </xf>
    <xf numFmtId="168" fontId="28" fillId="2" borderId="2" xfId="1" applyNumberFormat="1" applyFont="1" applyFill="1" applyBorder="1" applyAlignment="1" applyProtection="1">
      <alignment horizontal="right"/>
    </xf>
    <xf numFmtId="169" fontId="28" fillId="2" borderId="2" xfId="1" applyNumberFormat="1" applyFont="1" applyFill="1" applyBorder="1" applyAlignment="1" applyProtection="1">
      <alignment horizontal="right"/>
    </xf>
    <xf numFmtId="168" fontId="22" fillId="2" borderId="2" xfId="1" applyNumberFormat="1" applyFont="1" applyFill="1" applyBorder="1" applyAlignment="1" applyProtection="1">
      <alignment horizontal="right"/>
    </xf>
    <xf numFmtId="168" fontId="16" fillId="2" borderId="2" xfId="1" applyNumberFormat="1" applyFont="1" applyFill="1" applyBorder="1" applyAlignment="1" applyProtection="1">
      <alignment horizontal="right"/>
    </xf>
    <xf numFmtId="0" fontId="21" fillId="2" borderId="2" xfId="0" applyFont="1" applyFill="1" applyBorder="1" applyAlignment="1">
      <alignment horizontal="right" wrapText="1"/>
    </xf>
    <xf numFmtId="168" fontId="27" fillId="2" borderId="2" xfId="1" applyNumberFormat="1" applyFont="1" applyFill="1" applyBorder="1" applyAlignment="1" applyProtection="1">
      <alignment horizontal="right"/>
    </xf>
    <xf numFmtId="168" fontId="29" fillId="2" borderId="2" xfId="1" applyNumberFormat="1" applyFont="1" applyFill="1" applyBorder="1" applyAlignment="1" applyProtection="1">
      <alignment horizontal="right"/>
    </xf>
    <xf numFmtId="0" fontId="14" fillId="8" borderId="2" xfId="0" applyFont="1" applyFill="1" applyBorder="1" applyAlignment="1">
      <alignment horizontal="center"/>
    </xf>
    <xf numFmtId="0" fontId="14" fillId="8" borderId="2" xfId="0" applyFont="1" applyFill="1" applyBorder="1" applyAlignment="1">
      <alignment wrapText="1"/>
    </xf>
    <xf numFmtId="168" fontId="14" fillId="8" borderId="2" xfId="1" applyNumberFormat="1" applyFont="1" applyFill="1" applyBorder="1" applyAlignment="1" applyProtection="1">
      <alignment horizontal="right"/>
    </xf>
    <xf numFmtId="169" fontId="14" fillId="8" borderId="2" xfId="1" applyNumberFormat="1" applyFont="1" applyFill="1" applyBorder="1" applyAlignment="1" applyProtection="1">
      <alignment horizontal="right"/>
    </xf>
    <xf numFmtId="0" fontId="12" fillId="11" borderId="2" xfId="0" applyFont="1" applyFill="1" applyBorder="1" applyAlignment="1">
      <alignment horizontal="center"/>
    </xf>
    <xf numFmtId="0" fontId="12" fillId="11" borderId="2" xfId="0" applyFont="1" applyFill="1" applyBorder="1" applyAlignment="1">
      <alignment wrapText="1"/>
    </xf>
    <xf numFmtId="168" fontId="24" fillId="11" borderId="2" xfId="1" applyNumberFormat="1" applyFont="1" applyFill="1" applyBorder="1" applyAlignment="1" applyProtection="1">
      <alignment horizontal="right"/>
    </xf>
    <xf numFmtId="169" fontId="24" fillId="11" borderId="2" xfId="1" applyNumberFormat="1" applyFont="1" applyFill="1" applyBorder="1" applyAlignment="1" applyProtection="1">
      <alignment horizontal="right"/>
    </xf>
    <xf numFmtId="168" fontId="15" fillId="11" borderId="2" xfId="1" applyNumberFormat="1" applyFont="1" applyFill="1" applyBorder="1" applyAlignment="1" applyProtection="1">
      <alignment horizontal="right"/>
    </xf>
    <xf numFmtId="168" fontId="16" fillId="11" borderId="2" xfId="1" applyNumberFormat="1" applyFont="1" applyFill="1" applyBorder="1" applyAlignment="1" applyProtection="1">
      <alignment horizontal="right"/>
    </xf>
    <xf numFmtId="0" fontId="29" fillId="0" borderId="2" xfId="0" applyFont="1" applyBorder="1"/>
    <xf numFmtId="0" fontId="16" fillId="0" borderId="2" xfId="0" applyFont="1" applyBorder="1"/>
    <xf numFmtId="0" fontId="14" fillId="2" borderId="2" xfId="0" applyFont="1" applyFill="1" applyBorder="1"/>
    <xf numFmtId="0" fontId="22" fillId="0" borderId="4" xfId="0" applyFont="1" applyBorder="1"/>
    <xf numFmtId="0" fontId="29" fillId="0" borderId="4" xfId="0" applyFont="1" applyBorder="1"/>
    <xf numFmtId="4" fontId="29" fillId="0" borderId="4" xfId="0" applyNumberFormat="1" applyFont="1" applyBorder="1"/>
    <xf numFmtId="170" fontId="16" fillId="0" borderId="6" xfId="1" applyNumberFormat="1" applyFont="1" applyFill="1" applyBorder="1" applyAlignment="1" applyProtection="1"/>
    <xf numFmtId="170" fontId="16" fillId="0" borderId="0" xfId="1" applyNumberFormat="1" applyFont="1" applyFill="1" applyBorder="1" applyAlignment="1" applyProtection="1"/>
    <xf numFmtId="0" fontId="30" fillId="0" borderId="0" xfId="0" applyFont="1"/>
    <xf numFmtId="0" fontId="0" fillId="2" borderId="0" xfId="0" applyFill="1" applyAlignment="1">
      <alignment horizontal="left" vertical="center"/>
    </xf>
    <xf numFmtId="0" fontId="0" fillId="0" borderId="0" xfId="0" applyAlignment="1">
      <alignment horizontal="left" vertical="center"/>
    </xf>
    <xf numFmtId="0" fontId="13" fillId="0" borderId="0" xfId="0" applyFont="1" applyAlignment="1">
      <alignment horizontal="center" vertical="center" wrapText="1"/>
    </xf>
    <xf numFmtId="0" fontId="12" fillId="11" borderId="9" xfId="0" applyFont="1" applyFill="1" applyBorder="1" applyAlignment="1">
      <alignment horizontal="center" vertical="center" wrapText="1"/>
    </xf>
    <xf numFmtId="0" fontId="12" fillId="11" borderId="2" xfId="0" applyFont="1" applyFill="1" applyBorder="1" applyAlignment="1">
      <alignment horizontal="center" vertical="center" wrapText="1"/>
    </xf>
    <xf numFmtId="0" fontId="33" fillId="11" borderId="2" xfId="0" applyFont="1" applyFill="1" applyBorder="1" applyAlignment="1">
      <alignment horizontal="center" vertical="center" wrapText="1"/>
    </xf>
    <xf numFmtId="0" fontId="21" fillId="8" borderId="9" xfId="0" applyFont="1" applyFill="1" applyBorder="1" applyAlignment="1">
      <alignment horizontal="left" vertical="center" wrapText="1"/>
    </xf>
    <xf numFmtId="168" fontId="21" fillId="8" borderId="9" xfId="0" applyNumberFormat="1" applyFont="1" applyFill="1" applyBorder="1" applyAlignment="1">
      <alignment horizontal="right" vertical="center"/>
    </xf>
    <xf numFmtId="168" fontId="21" fillId="8" borderId="2" xfId="0" applyNumberFormat="1" applyFont="1" applyFill="1" applyBorder="1" applyAlignment="1">
      <alignment horizontal="right" vertical="center"/>
    </xf>
    <xf numFmtId="0" fontId="34" fillId="12" borderId="2" xfId="0" applyFont="1" applyFill="1" applyBorder="1" applyAlignment="1">
      <alignment horizontal="left" vertical="center"/>
    </xf>
    <xf numFmtId="168" fontId="21" fillId="12" borderId="9" xfId="0" applyNumberFormat="1" applyFont="1" applyFill="1" applyBorder="1" applyAlignment="1">
      <alignment horizontal="right" vertical="center"/>
    </xf>
    <xf numFmtId="168" fontId="21" fillId="12" borderId="2" xfId="0" applyNumberFormat="1" applyFont="1" applyFill="1" applyBorder="1" applyAlignment="1">
      <alignment horizontal="right" vertical="center"/>
    </xf>
    <xf numFmtId="0" fontId="34" fillId="0" borderId="2" xfId="0" applyFont="1" applyBorder="1" applyAlignment="1">
      <alignment horizontal="left" vertical="center"/>
    </xf>
    <xf numFmtId="168" fontId="21" fillId="2" borderId="9" xfId="0" applyNumberFormat="1" applyFont="1" applyFill="1" applyBorder="1" applyAlignment="1">
      <alignment horizontal="right" vertical="center"/>
    </xf>
    <xf numFmtId="168" fontId="21" fillId="2" borderId="2" xfId="0" applyNumberFormat="1" applyFont="1" applyFill="1" applyBorder="1" applyAlignment="1">
      <alignment horizontal="right" vertical="center"/>
    </xf>
    <xf numFmtId="0" fontId="21" fillId="0" borderId="0" xfId="0" applyFont="1" applyAlignment="1">
      <alignment vertical="center" wrapText="1"/>
    </xf>
    <xf numFmtId="4" fontId="21" fillId="8" borderId="2" xfId="0" applyNumberFormat="1" applyFont="1" applyFill="1" applyBorder="1" applyAlignment="1">
      <alignment horizontal="right" vertical="center"/>
    </xf>
    <xf numFmtId="4" fontId="21" fillId="12" borderId="2" xfId="0" applyNumberFormat="1" applyFont="1" applyFill="1" applyBorder="1" applyAlignment="1">
      <alignment horizontal="right" vertical="center"/>
    </xf>
    <xf numFmtId="4" fontId="21" fillId="2" borderId="2" xfId="0" applyNumberFormat="1" applyFont="1" applyFill="1" applyBorder="1" applyAlignment="1">
      <alignment horizontal="right" vertical="center"/>
    </xf>
    <xf numFmtId="0" fontId="14" fillId="2" borderId="2" xfId="0" applyFont="1" applyFill="1" applyBorder="1" applyAlignment="1">
      <alignment horizontal="left" vertical="center" wrapText="1"/>
    </xf>
    <xf numFmtId="3" fontId="21" fillId="2" borderId="2" xfId="0" applyNumberFormat="1" applyFont="1" applyFill="1" applyBorder="1" applyAlignment="1">
      <alignment horizontal="right"/>
    </xf>
    <xf numFmtId="3" fontId="21" fillId="2" borderId="2" xfId="0" applyNumberFormat="1" applyFont="1" applyFill="1" applyBorder="1" applyAlignment="1">
      <alignment horizontal="right" wrapText="1"/>
    </xf>
    <xf numFmtId="0" fontId="0" fillId="0" borderId="2" xfId="0" applyBorder="1"/>
    <xf numFmtId="0" fontId="35" fillId="2" borderId="2" xfId="0" applyFont="1" applyFill="1" applyBorder="1" applyAlignment="1">
      <alignment horizontal="left" vertical="center" wrapText="1" indent="1"/>
    </xf>
    <xf numFmtId="0" fontId="35" fillId="2" borderId="2" xfId="0" applyFont="1" applyFill="1" applyBorder="1" applyAlignment="1">
      <alignment horizontal="left" vertical="center" indent="1"/>
    </xf>
    <xf numFmtId="0" fontId="36" fillId="2" borderId="2" xfId="0" applyFont="1" applyFill="1" applyBorder="1" applyAlignment="1">
      <alignment horizontal="left" vertical="center" wrapText="1"/>
    </xf>
    <xf numFmtId="0" fontId="36" fillId="2" borderId="2" xfId="0" applyFont="1" applyFill="1" applyBorder="1" applyAlignment="1">
      <alignment horizontal="left" vertical="center"/>
    </xf>
    <xf numFmtId="0" fontId="35" fillId="2" borderId="2" xfId="0" applyFont="1" applyFill="1" applyBorder="1" applyAlignment="1">
      <alignment horizontal="left" vertical="center"/>
    </xf>
    <xf numFmtId="0" fontId="35" fillId="2" borderId="2" xfId="0" applyFont="1" applyFill="1" applyBorder="1" applyAlignment="1">
      <alignment horizontal="left" vertical="center" wrapText="1"/>
    </xf>
    <xf numFmtId="0" fontId="14" fillId="2" borderId="2" xfId="0" applyFont="1" applyFill="1" applyBorder="1" applyAlignment="1">
      <alignment horizontal="left" vertical="center"/>
    </xf>
    <xf numFmtId="0" fontId="14" fillId="2" borderId="2" xfId="0" applyFont="1" applyFill="1" applyBorder="1" applyAlignment="1">
      <alignment vertical="center" wrapText="1"/>
    </xf>
    <xf numFmtId="0" fontId="36" fillId="2" borderId="2" xfId="0" applyFont="1" applyFill="1" applyBorder="1" applyAlignment="1">
      <alignment vertical="center" wrapText="1"/>
    </xf>
    <xf numFmtId="0" fontId="14" fillId="8" borderId="2" xfId="0" applyFont="1" applyFill="1" applyBorder="1" applyAlignment="1">
      <alignment horizontal="left" vertical="center" wrapText="1"/>
    </xf>
    <xf numFmtId="168" fontId="12" fillId="8" borderId="2" xfId="0" applyNumberFormat="1" applyFont="1" applyFill="1" applyBorder="1" applyAlignment="1">
      <alignment horizontal="right"/>
    </xf>
    <xf numFmtId="0" fontId="8" fillId="8" borderId="2" xfId="0" applyFont="1" applyFill="1" applyBorder="1"/>
    <xf numFmtId="2" fontId="8" fillId="8" borderId="2" xfId="0" applyNumberFormat="1" applyFont="1" applyFill="1" applyBorder="1"/>
    <xf numFmtId="0" fontId="14" fillId="9" borderId="2" xfId="0" applyFont="1" applyFill="1" applyBorder="1" applyAlignment="1">
      <alignment horizontal="left" vertical="center" wrapText="1"/>
    </xf>
    <xf numFmtId="168" fontId="12" fillId="9" borderId="2" xfId="0" applyNumberFormat="1" applyFont="1" applyFill="1" applyBorder="1" applyAlignment="1">
      <alignment horizontal="right"/>
    </xf>
    <xf numFmtId="0" fontId="8" fillId="9" borderId="2" xfId="0" applyFont="1" applyFill="1" applyBorder="1"/>
    <xf numFmtId="2" fontId="8" fillId="9" borderId="2" xfId="0" applyNumberFormat="1" applyFont="1" applyFill="1" applyBorder="1"/>
    <xf numFmtId="168" fontId="21" fillId="2" borderId="2" xfId="0" applyNumberFormat="1" applyFont="1" applyFill="1" applyBorder="1" applyAlignment="1">
      <alignment horizontal="right"/>
    </xf>
    <xf numFmtId="2" fontId="8" fillId="2" borderId="2" xfId="0" applyNumberFormat="1" applyFont="1" applyFill="1" applyBorder="1"/>
    <xf numFmtId="2" fontId="0" fillId="0" borderId="2" xfId="0" applyNumberFormat="1" applyBorder="1"/>
    <xf numFmtId="168" fontId="21" fillId="9" borderId="2" xfId="0" applyNumberFormat="1" applyFont="1" applyFill="1" applyBorder="1" applyAlignment="1">
      <alignment horizontal="right"/>
    </xf>
    <xf numFmtId="3" fontId="21" fillId="9" borderId="2" xfId="0" applyNumberFormat="1" applyFont="1" applyFill="1" applyBorder="1" applyAlignment="1">
      <alignment horizontal="right"/>
    </xf>
    <xf numFmtId="3" fontId="21" fillId="9" borderId="2" xfId="0" applyNumberFormat="1" applyFont="1" applyFill="1" applyBorder="1" applyAlignment="1">
      <alignment horizontal="right" wrapText="1"/>
    </xf>
    <xf numFmtId="0" fontId="0" fillId="9" borderId="2" xfId="0" applyFill="1" applyBorder="1"/>
    <xf numFmtId="2" fontId="0" fillId="9" borderId="2" xfId="0" applyNumberFormat="1" applyFill="1" applyBorder="1"/>
    <xf numFmtId="168" fontId="12" fillId="8" borderId="2" xfId="0" applyNumberFormat="1" applyFont="1" applyFill="1" applyBorder="1" applyAlignment="1">
      <alignment horizontal="right" wrapText="1"/>
    </xf>
    <xf numFmtId="168" fontId="8" fillId="8" borderId="2" xfId="0" applyNumberFormat="1" applyFont="1" applyFill="1" applyBorder="1"/>
    <xf numFmtId="0" fontId="14" fillId="13" borderId="2" xfId="0" applyFont="1" applyFill="1" applyBorder="1" applyAlignment="1">
      <alignment horizontal="left" vertical="center" wrapText="1"/>
    </xf>
    <xf numFmtId="168" fontId="12" fillId="13" borderId="2" xfId="0" applyNumberFormat="1" applyFont="1" applyFill="1" applyBorder="1" applyAlignment="1">
      <alignment horizontal="right"/>
    </xf>
    <xf numFmtId="168" fontId="8" fillId="13" borderId="2" xfId="0" applyNumberFormat="1" applyFont="1" applyFill="1" applyBorder="1"/>
    <xf numFmtId="2" fontId="8" fillId="13" borderId="2" xfId="0" applyNumberFormat="1" applyFont="1" applyFill="1" applyBorder="1"/>
    <xf numFmtId="168" fontId="37" fillId="2" borderId="2" xfId="0" applyNumberFormat="1" applyFont="1" applyFill="1" applyBorder="1" applyAlignment="1">
      <alignment horizontal="right"/>
    </xf>
    <xf numFmtId="168" fontId="38" fillId="0" borderId="2" xfId="0" applyNumberFormat="1" applyFont="1" applyBorder="1"/>
    <xf numFmtId="2" fontId="38" fillId="0" borderId="2" xfId="0" applyNumberFormat="1" applyFont="1" applyBorder="1"/>
    <xf numFmtId="168" fontId="12" fillId="13" borderId="2" xfId="0" applyNumberFormat="1" applyFont="1" applyFill="1" applyBorder="1" applyAlignment="1">
      <alignment horizontal="right" wrapText="1"/>
    </xf>
    <xf numFmtId="168" fontId="37" fillId="2" borderId="2" xfId="0" applyNumberFormat="1" applyFont="1" applyFill="1" applyBorder="1" applyAlignment="1">
      <alignment horizontal="right" wrapText="1"/>
    </xf>
    <xf numFmtId="168" fontId="21" fillId="9" borderId="2" xfId="0" applyNumberFormat="1" applyFont="1" applyFill="1" applyBorder="1" applyAlignment="1">
      <alignment horizontal="right" wrapText="1"/>
    </xf>
    <xf numFmtId="168" fontId="0" fillId="9" borderId="2" xfId="0" applyNumberFormat="1" applyFill="1" applyBorder="1"/>
    <xf numFmtId="168" fontId="0" fillId="0" borderId="2" xfId="0" applyNumberFormat="1" applyBorder="1"/>
    <xf numFmtId="168" fontId="1" fillId="0" borderId="2" xfId="0" applyNumberFormat="1" applyFont="1" applyBorder="1"/>
    <xf numFmtId="168" fontId="8" fillId="9" borderId="2" xfId="0" applyNumberFormat="1" applyFont="1" applyFill="1" applyBorder="1"/>
    <xf numFmtId="168" fontId="12" fillId="9" borderId="2" xfId="0" applyNumberFormat="1" applyFont="1" applyFill="1" applyBorder="1" applyAlignment="1">
      <alignment horizontal="right" wrapText="1"/>
    </xf>
    <xf numFmtId="168" fontId="21" fillId="2" borderId="2" xfId="0" applyNumberFormat="1" applyFont="1" applyFill="1" applyBorder="1" applyAlignment="1">
      <alignment horizontal="right" wrapText="1"/>
    </xf>
    <xf numFmtId="0" fontId="8" fillId="2" borderId="0" xfId="0" applyFont="1" applyFill="1"/>
    <xf numFmtId="0" fontId="14" fillId="14" borderId="2" xfId="0" applyFont="1" applyFill="1" applyBorder="1" applyAlignment="1">
      <alignment horizontal="left" vertical="center" wrapText="1"/>
    </xf>
    <xf numFmtId="168" fontId="8" fillId="14" borderId="2" xfId="0" applyNumberFormat="1" applyFont="1" applyFill="1" applyBorder="1"/>
    <xf numFmtId="168" fontId="12" fillId="14" borderId="2" xfId="0" applyNumberFormat="1" applyFont="1" applyFill="1" applyBorder="1" applyAlignment="1">
      <alignment horizontal="right"/>
    </xf>
    <xf numFmtId="0" fontId="14" fillId="11" borderId="2" xfId="0" applyFont="1" applyFill="1" applyBorder="1" applyAlignment="1">
      <alignment horizontal="left" vertical="center" wrapText="1"/>
    </xf>
    <xf numFmtId="0" fontId="36" fillId="11" borderId="2" xfId="0" applyFont="1" applyFill="1" applyBorder="1" applyAlignment="1">
      <alignment horizontal="left" vertical="center" wrapText="1"/>
    </xf>
    <xf numFmtId="168" fontId="0" fillId="11" borderId="2" xfId="0" applyNumberFormat="1" applyFill="1" applyBorder="1"/>
    <xf numFmtId="168" fontId="21" fillId="11" borderId="2" xfId="0" applyNumberFormat="1" applyFont="1" applyFill="1" applyBorder="1" applyAlignment="1">
      <alignment horizontal="right"/>
    </xf>
    <xf numFmtId="168" fontId="0" fillId="2" borderId="2" xfId="0" applyNumberFormat="1" applyFill="1" applyBorder="1"/>
    <xf numFmtId="0" fontId="36" fillId="11" borderId="2" xfId="0" applyFont="1" applyFill="1" applyBorder="1" applyAlignment="1">
      <alignment horizontal="left" vertical="center"/>
    </xf>
    <xf numFmtId="0" fontId="36" fillId="6" borderId="2" xfId="0" applyFont="1" applyFill="1" applyBorder="1" applyAlignment="1">
      <alignment horizontal="left" vertical="center"/>
    </xf>
    <xf numFmtId="168" fontId="0" fillId="6" borderId="2" xfId="0" applyNumberFormat="1" applyFill="1" applyBorder="1"/>
    <xf numFmtId="168" fontId="21" fillId="6" borderId="2" xfId="0" applyNumberFormat="1" applyFont="1" applyFill="1" applyBorder="1" applyAlignment="1">
      <alignment horizontal="right"/>
    </xf>
    <xf numFmtId="0" fontId="35" fillId="11" borderId="2" xfId="0" applyFont="1" applyFill="1" applyBorder="1" applyAlignment="1">
      <alignment horizontal="left" vertical="center"/>
    </xf>
    <xf numFmtId="0" fontId="14" fillId="6" borderId="2" xfId="0" applyFont="1" applyFill="1" applyBorder="1" applyAlignment="1">
      <alignment horizontal="left" vertical="center"/>
    </xf>
    <xf numFmtId="0" fontId="35" fillId="6" borderId="2" xfId="0" applyFont="1" applyFill="1" applyBorder="1" applyAlignment="1">
      <alignment horizontal="left" vertical="center"/>
    </xf>
    <xf numFmtId="0" fontId="36" fillId="6" borderId="2" xfId="0" applyFont="1" applyFill="1" applyBorder="1" applyAlignment="1">
      <alignment horizontal="left" vertical="center" wrapText="1"/>
    </xf>
    <xf numFmtId="0" fontId="14" fillId="8" borderId="2" xfId="0" applyFont="1" applyFill="1" applyBorder="1" applyAlignment="1">
      <alignment horizontal="left" vertical="center"/>
    </xf>
    <xf numFmtId="0" fontId="39" fillId="8" borderId="2" xfId="0" applyFont="1" applyFill="1" applyBorder="1" applyAlignment="1">
      <alignment horizontal="left" vertical="center"/>
    </xf>
    <xf numFmtId="0" fontId="14" fillId="7" borderId="2" xfId="0" applyFont="1" applyFill="1" applyBorder="1" applyAlignment="1">
      <alignment horizontal="left" vertical="center" wrapText="1"/>
    </xf>
    <xf numFmtId="168" fontId="21" fillId="7" borderId="2" xfId="0" applyNumberFormat="1" applyFont="1" applyFill="1" applyBorder="1" applyAlignment="1">
      <alignment horizontal="right"/>
    </xf>
    <xf numFmtId="168" fontId="21" fillId="8" borderId="2" xfId="0" applyNumberFormat="1" applyFont="1" applyFill="1" applyBorder="1" applyAlignment="1">
      <alignment horizontal="right"/>
    </xf>
    <xf numFmtId="0" fontId="39" fillId="11" borderId="2" xfId="0" applyFont="1" applyFill="1" applyBorder="1" applyAlignment="1">
      <alignment horizontal="left" vertical="center" wrapText="1"/>
    </xf>
    <xf numFmtId="0" fontId="36" fillId="13" borderId="2" xfId="0" applyFont="1" applyFill="1" applyBorder="1" applyAlignment="1">
      <alignment horizontal="left" vertical="center"/>
    </xf>
    <xf numFmtId="0" fontId="14" fillId="13" borderId="2" xfId="0" applyFont="1" applyFill="1" applyBorder="1" applyAlignment="1">
      <alignment horizontal="left" vertical="center"/>
    </xf>
    <xf numFmtId="168" fontId="21" fillId="13" borderId="2" xfId="0" applyNumberFormat="1" applyFont="1" applyFill="1" applyBorder="1" applyAlignment="1">
      <alignment horizontal="right"/>
    </xf>
    <xf numFmtId="168" fontId="0" fillId="13" borderId="2" xfId="0" applyNumberFormat="1" applyFill="1" applyBorder="1"/>
    <xf numFmtId="0" fontId="21" fillId="0" borderId="2" xfId="0" applyFont="1" applyBorder="1" applyAlignment="1">
      <alignment horizontal="left" wrapText="1"/>
    </xf>
    <xf numFmtId="2" fontId="8" fillId="14" borderId="2" xfId="0" applyNumberFormat="1" applyFont="1" applyFill="1" applyBorder="1"/>
    <xf numFmtId="2" fontId="0" fillId="11" borderId="2" xfId="0" applyNumberFormat="1" applyFill="1" applyBorder="1"/>
    <xf numFmtId="2" fontId="0" fillId="2" borderId="2" xfId="0" applyNumberFormat="1" applyFill="1" applyBorder="1"/>
    <xf numFmtId="2" fontId="0" fillId="6" borderId="2" xfId="0" applyNumberFormat="1" applyFill="1" applyBorder="1"/>
    <xf numFmtId="2" fontId="8" fillId="11" borderId="2" xfId="0" applyNumberFormat="1" applyFont="1" applyFill="1" applyBorder="1"/>
    <xf numFmtId="2" fontId="0" fillId="7" borderId="2" xfId="0" applyNumberFormat="1" applyFill="1" applyBorder="1"/>
    <xf numFmtId="4" fontId="21" fillId="7" borderId="2" xfId="0" applyNumberFormat="1" applyFont="1" applyFill="1" applyBorder="1" applyAlignment="1">
      <alignment horizontal="right"/>
    </xf>
    <xf numFmtId="2" fontId="0" fillId="8" borderId="2" xfId="0" applyNumberFormat="1" applyFill="1" applyBorder="1"/>
    <xf numFmtId="4" fontId="21" fillId="8" borderId="2" xfId="0" applyNumberFormat="1" applyFont="1" applyFill="1" applyBorder="1" applyAlignment="1">
      <alignment horizontal="right"/>
    </xf>
    <xf numFmtId="4" fontId="21" fillId="11" borderId="2" xfId="0" applyNumberFormat="1" applyFont="1" applyFill="1" applyBorder="1" applyAlignment="1">
      <alignment horizontal="right"/>
    </xf>
    <xf numFmtId="2" fontId="0" fillId="13" borderId="2" xfId="0" applyNumberFormat="1" applyFill="1" applyBorder="1"/>
    <xf numFmtId="4" fontId="21" fillId="13" borderId="2" xfId="0" applyNumberFormat="1" applyFont="1" applyFill="1" applyBorder="1" applyAlignment="1">
      <alignment horizontal="right"/>
    </xf>
    <xf numFmtId="4" fontId="21" fillId="2" borderId="2" xfId="0" applyNumberFormat="1" applyFont="1" applyFill="1" applyBorder="1" applyAlignment="1">
      <alignment horizontal="right"/>
    </xf>
    <xf numFmtId="0" fontId="21" fillId="11" borderId="2" xfId="0" applyFont="1" applyFill="1" applyBorder="1" applyAlignment="1">
      <alignment horizontal="right"/>
    </xf>
    <xf numFmtId="0" fontId="35" fillId="13" borderId="2" xfId="0" applyFont="1" applyFill="1" applyBorder="1" applyAlignment="1">
      <alignment horizontal="left" vertical="center"/>
    </xf>
    <xf numFmtId="0" fontId="21" fillId="13" borderId="2" xfId="0" applyFont="1" applyFill="1" applyBorder="1" applyAlignment="1">
      <alignment horizontal="right"/>
    </xf>
    <xf numFmtId="0" fontId="14" fillId="8" borderId="2" xfId="0" applyFont="1" applyFill="1" applyBorder="1" applyAlignment="1">
      <alignment vertical="center" wrapText="1"/>
    </xf>
    <xf numFmtId="168" fontId="0" fillId="8" borderId="2" xfId="0" applyNumberFormat="1" applyFill="1" applyBorder="1"/>
    <xf numFmtId="0" fontId="36" fillId="11" borderId="2" xfId="0" applyFont="1" applyFill="1" applyBorder="1" applyAlignment="1">
      <alignment vertical="center" wrapText="1"/>
    </xf>
    <xf numFmtId="0" fontId="36" fillId="13" borderId="2" xfId="0" applyFont="1" applyFill="1" applyBorder="1" applyAlignment="1">
      <alignment horizontal="left" vertical="center" wrapText="1"/>
    </xf>
    <xf numFmtId="0" fontId="0" fillId="11" borderId="0" xfId="0" applyFill="1"/>
    <xf numFmtId="0" fontId="8" fillId="0" borderId="1" xfId="0" applyFont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 wrapText="1"/>
    </xf>
    <xf numFmtId="0" fontId="33" fillId="0" borderId="2" xfId="0" applyFont="1" applyBorder="1" applyAlignment="1">
      <alignment horizontal="center" vertical="center" wrapText="1"/>
    </xf>
    <xf numFmtId="0" fontId="33" fillId="2" borderId="2" xfId="0" applyFont="1" applyFill="1" applyBorder="1" applyAlignment="1">
      <alignment horizontal="center" vertical="center" wrapText="1"/>
    </xf>
    <xf numFmtId="0" fontId="36" fillId="11" borderId="8" xfId="0" applyFont="1" applyFill="1" applyBorder="1" applyAlignment="1">
      <alignment vertical="center"/>
    </xf>
    <xf numFmtId="168" fontId="12" fillId="11" borderId="2" xfId="0" applyNumberFormat="1" applyFont="1" applyFill="1" applyBorder="1" applyAlignment="1">
      <alignment horizontal="right"/>
    </xf>
    <xf numFmtId="168" fontId="12" fillId="0" borderId="2" xfId="0" applyNumberFormat="1" applyFont="1" applyBorder="1" applyAlignment="1">
      <alignment horizontal="right"/>
    </xf>
    <xf numFmtId="0" fontId="14" fillId="11" borderId="7" xfId="0" applyFont="1" applyFill="1" applyBorder="1" applyAlignment="1">
      <alignment horizontal="left" vertical="center"/>
    </xf>
    <xf numFmtId="168" fontId="12" fillId="11" borderId="2" xfId="0" applyNumberFormat="1" applyFont="1" applyFill="1" applyBorder="1" applyAlignment="1">
      <alignment horizontal="right" wrapText="1"/>
    </xf>
    <xf numFmtId="0" fontId="42" fillId="0" borderId="0" xfId="0" applyFont="1" applyAlignment="1">
      <alignment horizontal="center" vertical="center" wrapText="1"/>
    </xf>
    <xf numFmtId="4" fontId="12" fillId="0" borderId="2" xfId="0" applyNumberFormat="1" applyFont="1" applyBorder="1" applyAlignment="1">
      <alignment horizontal="right"/>
    </xf>
    <xf numFmtId="3" fontId="12" fillId="0" borderId="2" xfId="0" applyNumberFormat="1" applyFont="1" applyBorder="1" applyAlignment="1">
      <alignment horizontal="right"/>
    </xf>
    <xf numFmtId="4" fontId="12" fillId="11" borderId="2" xfId="0" applyNumberFormat="1" applyFont="1" applyFill="1" applyBorder="1" applyAlignment="1">
      <alignment horizontal="right"/>
    </xf>
    <xf numFmtId="3" fontId="12" fillId="11" borderId="2" xfId="0" applyNumberFormat="1" applyFont="1" applyFill="1" applyBorder="1" applyAlignment="1">
      <alignment horizontal="right"/>
    </xf>
    <xf numFmtId="0" fontId="43" fillId="0" borderId="0" xfId="0" applyFont="1" applyAlignment="1">
      <alignment horizontal="left" wrapText="1"/>
    </xf>
    <xf numFmtId="0" fontId="44" fillId="0" borderId="0" xfId="0" applyFont="1" applyAlignment="1">
      <alignment wrapText="1"/>
    </xf>
    <xf numFmtId="3" fontId="32" fillId="0" borderId="0" xfId="0" applyNumberFormat="1" applyFont="1" applyAlignment="1">
      <alignment horizontal="right"/>
    </xf>
    <xf numFmtId="0" fontId="14" fillId="0" borderId="0" xfId="0" applyFont="1" applyAlignment="1">
      <alignment horizontal="left" vertical="top" wrapText="1"/>
    </xf>
    <xf numFmtId="0" fontId="45" fillId="0" borderId="1" xfId="0" applyFont="1" applyBorder="1" applyAlignment="1">
      <alignment horizontal="right" vertical="center"/>
    </xf>
    <xf numFmtId="4" fontId="12" fillId="0" borderId="2" xfId="0" applyNumberFormat="1" applyFont="1" applyBorder="1" applyAlignment="1">
      <alignment horizontal="right" wrapText="1"/>
    </xf>
    <xf numFmtId="4" fontId="12" fillId="11" borderId="2" xfId="0" applyNumberFormat="1" applyFont="1" applyFill="1" applyBorder="1" applyAlignment="1">
      <alignment horizontal="right" wrapText="1"/>
    </xf>
    <xf numFmtId="0" fontId="21" fillId="0" borderId="0" xfId="0" applyFont="1"/>
    <xf numFmtId="0" fontId="12" fillId="0" borderId="2" xfId="0" quotePrefix="1" applyFont="1" applyBorder="1" applyAlignment="1">
      <alignment horizontal="center" vertical="center" wrapText="1"/>
    </xf>
    <xf numFmtId="0" fontId="36" fillId="2" borderId="2" xfId="0" quotePrefix="1" applyFont="1" applyFill="1" applyBorder="1" applyAlignment="1">
      <alignment horizontal="left" vertical="center"/>
    </xf>
    <xf numFmtId="0" fontId="36" fillId="11" borderId="2" xfId="0" quotePrefix="1" applyFont="1" applyFill="1" applyBorder="1" applyAlignment="1">
      <alignment horizontal="left" vertical="center"/>
    </xf>
    <xf numFmtId="0" fontId="36" fillId="6" borderId="2" xfId="0" quotePrefix="1" applyFont="1" applyFill="1" applyBorder="1" applyAlignment="1">
      <alignment horizontal="left" vertical="center"/>
    </xf>
    <xf numFmtId="0" fontId="36" fillId="11" borderId="2" xfId="0" quotePrefix="1" applyFont="1" applyFill="1" applyBorder="1" applyAlignment="1">
      <alignment horizontal="left" vertical="center" wrapText="1"/>
    </xf>
    <xf numFmtId="0" fontId="36" fillId="6" borderId="2" xfId="0" quotePrefix="1" applyFont="1" applyFill="1" applyBorder="1" applyAlignment="1">
      <alignment horizontal="left" vertical="center" wrapText="1"/>
    </xf>
    <xf numFmtId="0" fontId="36" fillId="2" borderId="2" xfId="0" quotePrefix="1" applyFont="1" applyFill="1" applyBorder="1" applyAlignment="1">
      <alignment horizontal="left" vertical="center" wrapText="1"/>
    </xf>
    <xf numFmtId="0" fontId="14" fillId="13" borderId="2" xfId="0" quotePrefix="1" applyFont="1" applyFill="1" applyBorder="1" applyAlignment="1">
      <alignment horizontal="left" vertical="center"/>
    </xf>
    <xf numFmtId="0" fontId="39" fillId="11" borderId="2" xfId="0" quotePrefix="1" applyFont="1" applyFill="1" applyBorder="1" applyAlignment="1">
      <alignment horizontal="left" vertical="center"/>
    </xf>
    <xf numFmtId="0" fontId="14" fillId="13" borderId="2" xfId="0" quotePrefix="1" applyFont="1" applyFill="1" applyBorder="1" applyAlignment="1">
      <alignment horizontal="left" vertical="center" wrapText="1"/>
    </xf>
    <xf numFmtId="0" fontId="36" fillId="13" borderId="2" xfId="0" quotePrefix="1" applyFont="1" applyFill="1" applyBorder="1" applyAlignment="1">
      <alignment horizontal="left" vertical="center"/>
    </xf>
    <xf numFmtId="0" fontId="35" fillId="2" borderId="2" xfId="0" quotePrefix="1" applyFont="1" applyFill="1" applyBorder="1" applyAlignment="1">
      <alignment horizontal="left" vertical="center" wrapText="1" indent="1"/>
    </xf>
    <xf numFmtId="0" fontId="35" fillId="2" borderId="2" xfId="0" quotePrefix="1" applyFont="1" applyFill="1" applyBorder="1" applyAlignment="1">
      <alignment horizontal="left" vertic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40" fillId="0" borderId="0" xfId="0" applyFont="1" applyAlignment="1">
      <alignment horizontal="center" vertical="center" wrapText="1"/>
    </xf>
    <xf numFmtId="0" fontId="32" fillId="0" borderId="0" xfId="0" applyFont="1" applyAlignment="1">
      <alignment horizontal="center" vertical="center" wrapText="1"/>
    </xf>
    <xf numFmtId="0" fontId="41" fillId="0" borderId="1" xfId="0" applyFont="1" applyBorder="1" applyAlignment="1">
      <alignment horizontal="left" wrapText="1"/>
    </xf>
    <xf numFmtId="0" fontId="12" fillId="0" borderId="7" xfId="0" quotePrefix="1" applyFont="1" applyBorder="1" applyAlignment="1">
      <alignment horizontal="center" wrapText="1"/>
    </xf>
    <xf numFmtId="0" fontId="12" fillId="0" borderId="8" xfId="0" applyFont="1" applyBorder="1" applyAlignment="1">
      <alignment horizontal="center" wrapText="1"/>
    </xf>
    <xf numFmtId="0" fontId="12" fillId="0" borderId="9" xfId="0" applyFont="1" applyBorder="1" applyAlignment="1">
      <alignment horizontal="center" wrapText="1"/>
    </xf>
    <xf numFmtId="0" fontId="33" fillId="0" borderId="2" xfId="0" applyFont="1" applyBorder="1" applyAlignment="1">
      <alignment horizontal="center" wrapText="1"/>
    </xf>
    <xf numFmtId="0" fontId="33" fillId="0" borderId="7" xfId="0" applyFont="1" applyBorder="1" applyAlignment="1">
      <alignment horizontal="center" wrapText="1"/>
    </xf>
    <xf numFmtId="0" fontId="14" fillId="11" borderId="7" xfId="0" applyFont="1" applyFill="1" applyBorder="1" applyAlignment="1">
      <alignment horizontal="left" vertical="center" wrapText="1"/>
    </xf>
    <xf numFmtId="0" fontId="36" fillId="11" borderId="8" xfId="0" applyFont="1" applyFill="1" applyBorder="1" applyAlignment="1">
      <alignment vertical="center" wrapText="1"/>
    </xf>
    <xf numFmtId="0" fontId="36" fillId="11" borderId="8" xfId="0" applyFont="1" applyFill="1" applyBorder="1" applyAlignment="1">
      <alignment vertical="center"/>
    </xf>
    <xf numFmtId="0" fontId="14" fillId="0" borderId="7" xfId="0" applyFont="1" applyBorder="1" applyAlignment="1">
      <alignment horizontal="left" vertical="center" wrapText="1"/>
    </xf>
    <xf numFmtId="0" fontId="36" fillId="0" borderId="8" xfId="0" applyFont="1" applyBorder="1" applyAlignment="1">
      <alignment vertical="center" wrapText="1"/>
    </xf>
    <xf numFmtId="0" fontId="36" fillId="0" borderId="8" xfId="0" applyFont="1" applyBorder="1" applyAlignment="1">
      <alignment vertical="center"/>
    </xf>
    <xf numFmtId="0" fontId="14" fillId="0" borderId="7" xfId="0" quotePrefix="1" applyFont="1" applyBorder="1" applyAlignment="1">
      <alignment horizontal="left" vertical="center"/>
    </xf>
    <xf numFmtId="0" fontId="14" fillId="0" borderId="7" xfId="0" quotePrefix="1" applyFont="1" applyBorder="1" applyAlignment="1">
      <alignment horizontal="left" vertical="center" wrapText="1"/>
    </xf>
    <xf numFmtId="0" fontId="14" fillId="11" borderId="7" xfId="0" quotePrefix="1" applyFont="1" applyFill="1" applyBorder="1" applyAlignment="1">
      <alignment horizontal="left" vertical="center" wrapText="1"/>
    </xf>
    <xf numFmtId="0" fontId="14" fillId="0" borderId="8" xfId="0" applyFont="1" applyBorder="1" applyAlignment="1">
      <alignment horizontal="left" vertical="center" wrapText="1"/>
    </xf>
    <xf numFmtId="0" fontId="14" fillId="0" borderId="9" xfId="0" applyFont="1" applyBorder="1" applyAlignment="1">
      <alignment horizontal="left" vertical="center" wrapText="1"/>
    </xf>
    <xf numFmtId="0" fontId="12" fillId="11" borderId="7" xfId="0" applyFont="1" applyFill="1" applyBorder="1" applyAlignment="1">
      <alignment horizontal="left" vertical="center" wrapText="1"/>
    </xf>
    <xf numFmtId="0" fontId="12" fillId="11" borderId="8" xfId="0" applyFont="1" applyFill="1" applyBorder="1" applyAlignment="1">
      <alignment horizontal="left" vertical="center" wrapText="1"/>
    </xf>
    <xf numFmtId="0" fontId="12" fillId="11" borderId="9" xfId="0" applyFont="1" applyFill="1" applyBorder="1" applyAlignment="1">
      <alignment horizontal="left" vertical="center" wrapText="1"/>
    </xf>
    <xf numFmtId="0" fontId="43" fillId="0" borderId="0" xfId="0" applyFont="1" applyAlignment="1">
      <alignment horizontal="left" wrapText="1"/>
    </xf>
    <xf numFmtId="0" fontId="14" fillId="0" borderId="0" xfId="0" applyFont="1" applyAlignment="1">
      <alignment horizontal="left" vertical="top" wrapText="1"/>
    </xf>
    <xf numFmtId="0" fontId="14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top" wrapText="1"/>
    </xf>
    <xf numFmtId="0" fontId="31" fillId="0" borderId="0" xfId="0" applyFont="1" applyAlignment="1">
      <alignment horizontal="center"/>
    </xf>
    <xf numFmtId="0" fontId="12" fillId="11" borderId="7" xfId="0" applyFont="1" applyFill="1" applyBorder="1" applyAlignment="1">
      <alignment horizontal="center" vertical="center" wrapText="1"/>
    </xf>
    <xf numFmtId="0" fontId="12" fillId="11" borderId="8" xfId="0" applyFont="1" applyFill="1" applyBorder="1" applyAlignment="1">
      <alignment horizontal="center" vertical="center" wrapText="1"/>
    </xf>
    <xf numFmtId="0" fontId="12" fillId="11" borderId="9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7" fillId="0" borderId="0" xfId="0" applyFont="1" applyAlignment="1">
      <alignment wrapText="1"/>
    </xf>
    <xf numFmtId="0" fontId="33" fillId="11" borderId="7" xfId="0" applyFont="1" applyFill="1" applyBorder="1" applyAlignment="1">
      <alignment horizontal="center" vertical="center" wrapText="1"/>
    </xf>
    <xf numFmtId="0" fontId="33" fillId="11" borderId="8" xfId="0" applyFont="1" applyFill="1" applyBorder="1" applyAlignment="1">
      <alignment horizontal="center" vertical="center" wrapText="1"/>
    </xf>
    <xf numFmtId="0" fontId="33" fillId="11" borderId="9" xfId="0" applyFont="1" applyFill="1" applyBorder="1" applyAlignment="1">
      <alignment horizontal="center" vertical="center" wrapText="1"/>
    </xf>
    <xf numFmtId="0" fontId="21" fillId="8" borderId="7" xfId="0" applyFont="1" applyFill="1" applyBorder="1" applyAlignment="1">
      <alignment horizontal="left" vertical="center" wrapText="1"/>
    </xf>
    <xf numFmtId="0" fontId="21" fillId="8" borderId="8" xfId="0" applyFont="1" applyFill="1" applyBorder="1" applyAlignment="1">
      <alignment horizontal="left" vertical="center" wrapText="1"/>
    </xf>
    <xf numFmtId="0" fontId="21" fillId="8" borderId="9" xfId="0" applyFont="1" applyFill="1" applyBorder="1" applyAlignment="1">
      <alignment horizontal="left" vertical="center" wrapText="1"/>
    </xf>
    <xf numFmtId="0" fontId="21" fillId="12" borderId="7" xfId="0" applyFont="1" applyFill="1" applyBorder="1" applyAlignment="1">
      <alignment horizontal="left" vertical="center" wrapText="1"/>
    </xf>
    <xf numFmtId="0" fontId="21" fillId="12" borderId="8" xfId="0" applyFont="1" applyFill="1" applyBorder="1" applyAlignment="1">
      <alignment horizontal="left" vertical="center" wrapText="1"/>
    </xf>
    <xf numFmtId="0" fontId="21" fillId="12" borderId="9" xfId="0" applyFont="1" applyFill="1" applyBorder="1" applyAlignment="1">
      <alignment horizontal="left" vertical="center" wrapText="1"/>
    </xf>
    <xf numFmtId="0" fontId="21" fillId="2" borderId="2" xfId="0" applyFont="1" applyFill="1" applyBorder="1" applyAlignment="1">
      <alignment horizontal="left" vertical="center" wrapText="1"/>
    </xf>
    <xf numFmtId="0" fontId="12" fillId="3" borderId="0" xfId="0" applyFont="1" applyFill="1" applyAlignment="1">
      <alignment horizontal="center" wrapText="1"/>
    </xf>
    <xf numFmtId="0" fontId="9" fillId="3" borderId="0" xfId="0" applyFont="1" applyFill="1" applyAlignment="1">
      <alignment horizontal="center" wrapText="1"/>
    </xf>
    <xf numFmtId="0" fontId="13" fillId="0" borderId="1" xfId="0" applyFont="1" applyBorder="1" applyAlignment="1">
      <alignment horizontal="center" vertical="center"/>
    </xf>
    <xf numFmtId="0" fontId="47" fillId="0" borderId="0" xfId="0" applyFont="1" applyAlignment="1">
      <alignment horizontal="left" wrapText="1"/>
    </xf>
  </cellXfs>
  <cellStyles count="2">
    <cellStyle name="Normalno" xfId="0" builtinId="0"/>
    <cellStyle name="Zarez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Q41"/>
  <sheetViews>
    <sheetView topLeftCell="B1" workbookViewId="0">
      <selection activeCell="B10" sqref="B10:L10"/>
    </sheetView>
  </sheetViews>
  <sheetFormatPr defaultColWidth="9" defaultRowHeight="14.4"/>
  <cols>
    <col min="6" max="6" width="22.5546875" customWidth="1"/>
    <col min="7" max="10" width="25.33203125" customWidth="1"/>
    <col min="11" max="12" width="15.6640625" customWidth="1"/>
  </cols>
  <sheetData>
    <row r="2" spans="2:12">
      <c r="B2" s="268" t="s">
        <v>0</v>
      </c>
      <c r="C2" s="268"/>
      <c r="D2" s="268"/>
      <c r="E2" s="268"/>
      <c r="F2" s="268"/>
      <c r="G2" s="268"/>
    </row>
    <row r="3" spans="2:12">
      <c r="B3" s="268" t="s">
        <v>1</v>
      </c>
      <c r="C3" s="268"/>
      <c r="D3" s="268"/>
      <c r="E3" s="268"/>
      <c r="F3" s="268"/>
      <c r="G3" s="268"/>
    </row>
    <row r="4" spans="2:12" s="9" customFormat="1" ht="15.6">
      <c r="B4" s="269" t="s">
        <v>2</v>
      </c>
      <c r="C4" s="269"/>
      <c r="D4" s="269"/>
      <c r="E4" s="269"/>
      <c r="F4" s="269"/>
      <c r="G4" s="269"/>
    </row>
    <row r="5" spans="2:12" ht="15.6">
      <c r="B5" s="270" t="s">
        <v>3</v>
      </c>
      <c r="C5" s="270"/>
      <c r="D5" s="270"/>
      <c r="E5" s="270"/>
      <c r="F5" s="270"/>
      <c r="G5" s="270"/>
    </row>
    <row r="6" spans="2:12" ht="27.75" customHeight="1"/>
    <row r="7" spans="2:12" ht="14.25" customHeight="1">
      <c r="B7" t="s">
        <v>4</v>
      </c>
    </row>
    <row r="8" spans="2:12" ht="14.25" customHeight="1">
      <c r="B8" t="s">
        <v>244</v>
      </c>
    </row>
    <row r="9" spans="2:12" ht="14.25" customHeight="1"/>
    <row r="10" spans="2:12" ht="29.25" customHeight="1">
      <c r="B10" s="271" t="s">
        <v>5</v>
      </c>
      <c r="C10" s="271"/>
      <c r="D10" s="271"/>
      <c r="E10" s="271"/>
      <c r="F10" s="271"/>
      <c r="G10" s="271"/>
      <c r="H10" s="271"/>
      <c r="I10" s="271"/>
      <c r="J10" s="271"/>
      <c r="K10" s="271"/>
      <c r="L10" s="271"/>
    </row>
    <row r="11" spans="2:12" ht="15.75" customHeight="1">
      <c r="B11" s="272" t="s">
        <v>6</v>
      </c>
      <c r="C11" s="272"/>
      <c r="D11" s="272"/>
      <c r="E11" s="272"/>
      <c r="F11" s="272"/>
      <c r="G11" s="272"/>
      <c r="H11" s="272"/>
      <c r="I11" s="272"/>
      <c r="J11" s="272"/>
      <c r="K11" s="272"/>
      <c r="L11" s="272"/>
    </row>
    <row r="12" spans="2:12" ht="18" customHeight="1">
      <c r="B12" s="272" t="s">
        <v>7</v>
      </c>
      <c r="C12" s="272"/>
      <c r="D12" s="272"/>
      <c r="E12" s="272"/>
      <c r="F12" s="272"/>
      <c r="G12" s="272"/>
      <c r="H12" s="272"/>
      <c r="I12" s="272"/>
      <c r="J12" s="272"/>
      <c r="K12" s="272"/>
      <c r="L12" s="272"/>
    </row>
    <row r="13" spans="2:12">
      <c r="B13" s="273"/>
      <c r="C13" s="273"/>
      <c r="D13" s="273"/>
      <c r="E13" s="273"/>
      <c r="F13" s="273"/>
      <c r="G13" s="233"/>
      <c r="H13" s="233"/>
      <c r="I13" s="233"/>
      <c r="J13" s="233"/>
      <c r="K13" s="251"/>
      <c r="L13" t="s">
        <v>8</v>
      </c>
    </row>
    <row r="14" spans="2:12" ht="26.4">
      <c r="B14" s="274" t="s">
        <v>9</v>
      </c>
      <c r="C14" s="275"/>
      <c r="D14" s="275"/>
      <c r="E14" s="275"/>
      <c r="F14" s="276"/>
      <c r="G14" s="255" t="s">
        <v>10</v>
      </c>
      <c r="H14" s="234" t="s">
        <v>11</v>
      </c>
      <c r="I14" s="234" t="s">
        <v>12</v>
      </c>
      <c r="J14" s="255" t="s">
        <v>13</v>
      </c>
      <c r="K14" s="234" t="s">
        <v>14</v>
      </c>
      <c r="L14" s="234" t="s">
        <v>15</v>
      </c>
    </row>
    <row r="15" spans="2:12" s="117" customFormat="1" ht="10.199999999999999">
      <c r="B15" s="277">
        <v>1</v>
      </c>
      <c r="C15" s="277"/>
      <c r="D15" s="277"/>
      <c r="E15" s="277"/>
      <c r="F15" s="278"/>
      <c r="G15" s="235">
        <v>2</v>
      </c>
      <c r="H15" s="236">
        <v>3</v>
      </c>
      <c r="I15" s="236">
        <v>4</v>
      </c>
      <c r="J15" s="236">
        <v>5</v>
      </c>
      <c r="K15" s="236" t="s">
        <v>16</v>
      </c>
      <c r="L15" s="236" t="s">
        <v>17</v>
      </c>
    </row>
    <row r="16" spans="2:12">
      <c r="B16" s="279" t="s">
        <v>18</v>
      </c>
      <c r="C16" s="280"/>
      <c r="D16" s="280"/>
      <c r="E16" s="280"/>
      <c r="F16" s="281"/>
      <c r="G16" s="238">
        <f>G17</f>
        <v>53731.76</v>
      </c>
      <c r="H16" s="238">
        <f>H17+H18</f>
        <v>78808</v>
      </c>
      <c r="I16" s="238">
        <f>I17+I18</f>
        <v>0</v>
      </c>
      <c r="J16" s="245">
        <f>J17+J18</f>
        <v>78809.5</v>
      </c>
      <c r="K16" s="245">
        <f>J16/G16*100</f>
        <v>146.67209858750201</v>
      </c>
      <c r="L16" s="245">
        <f>J16/H16*100</f>
        <v>100.001903360065</v>
      </c>
    </row>
    <row r="17" spans="1:43">
      <c r="B17" s="282" t="s">
        <v>19</v>
      </c>
      <c r="C17" s="283"/>
      <c r="D17" s="283"/>
      <c r="E17" s="283"/>
      <c r="F17" s="284"/>
      <c r="G17" s="239">
        <f>' Račun prihoda i rashoda'!G11</f>
        <v>53731.76</v>
      </c>
      <c r="H17" s="239">
        <f>' Račun prihoda i rashoda'!H12</f>
        <v>78808</v>
      </c>
      <c r="I17" s="239">
        <f>' Račun prihoda i rashoda'!I12</f>
        <v>0</v>
      </c>
      <c r="J17" s="243">
        <f>' Račun prihoda i rashoda'!J12</f>
        <v>78809.5</v>
      </c>
      <c r="K17" s="243">
        <f>J17/G17*100</f>
        <v>146.67209858750201</v>
      </c>
      <c r="L17" s="243">
        <f>J17/H17*100</f>
        <v>100.001903360065</v>
      </c>
    </row>
    <row r="18" spans="1:43">
      <c r="B18" s="285" t="s">
        <v>20</v>
      </c>
      <c r="C18" s="284"/>
      <c r="D18" s="284"/>
      <c r="E18" s="284"/>
      <c r="F18" s="284"/>
      <c r="G18" s="239"/>
      <c r="H18" s="239"/>
      <c r="I18" s="239"/>
      <c r="J18" s="243"/>
      <c r="K18" s="243"/>
      <c r="L18" s="243"/>
    </row>
    <row r="19" spans="1:43">
      <c r="B19" s="240" t="s">
        <v>21</v>
      </c>
      <c r="C19" s="237"/>
      <c r="D19" s="237"/>
      <c r="E19" s="237"/>
      <c r="F19" s="237"/>
      <c r="G19" s="238">
        <f>G20+G21</f>
        <v>54451.28</v>
      </c>
      <c r="H19" s="238">
        <f>H20+H21</f>
        <v>78808</v>
      </c>
      <c r="I19" s="238">
        <f>I20+I21</f>
        <v>0</v>
      </c>
      <c r="J19" s="245">
        <f>J20+J21</f>
        <v>75171.28</v>
      </c>
      <c r="K19" s="245">
        <f>J19/G19*100</f>
        <v>138.052365343845</v>
      </c>
      <c r="L19" s="245">
        <f>J19/H19*100</f>
        <v>95.385341589686305</v>
      </c>
    </row>
    <row r="20" spans="1:43">
      <c r="B20" s="286" t="s">
        <v>22</v>
      </c>
      <c r="C20" s="283"/>
      <c r="D20" s="283"/>
      <c r="E20" s="283"/>
      <c r="F20" s="283"/>
      <c r="G20" s="239">
        <f>' Račun prihoda i rashoda'!G36</f>
        <v>54451.28</v>
      </c>
      <c r="H20" s="239">
        <f>' Račun prihoda i rashoda'!H36</f>
        <v>74908</v>
      </c>
      <c r="I20" s="239">
        <f>' Račun prihoda i rashoda'!I36</f>
        <v>0</v>
      </c>
      <c r="J20" s="243">
        <f>' Račun prihoda i rashoda'!J36</f>
        <v>72975.78</v>
      </c>
      <c r="K20" s="252">
        <f>J20/G20*100</f>
        <v>134.02032055077501</v>
      </c>
      <c r="L20" s="243">
        <f>J20/H20*100</f>
        <v>97.420542532172803</v>
      </c>
    </row>
    <row r="21" spans="1:43">
      <c r="B21" s="285" t="s">
        <v>23</v>
      </c>
      <c r="C21" s="284"/>
      <c r="D21" s="284"/>
      <c r="E21" s="284"/>
      <c r="F21" s="284"/>
      <c r="G21" s="239">
        <f>' Račun prihoda i rashoda'!G72</f>
        <v>0</v>
      </c>
      <c r="H21" s="239">
        <f>' Račun prihoda i rashoda'!H72</f>
        <v>3900</v>
      </c>
      <c r="I21" s="239">
        <f>' Račun prihoda i rashoda'!I72</f>
        <v>0</v>
      </c>
      <c r="J21" s="243">
        <f>' Račun prihoda i rashoda'!J72</f>
        <v>2195.5</v>
      </c>
      <c r="K21" s="252"/>
      <c r="L21" s="252">
        <f>J21/H21*100</f>
        <v>56.294871794871803</v>
      </c>
    </row>
    <row r="22" spans="1:43">
      <c r="B22" s="287" t="s">
        <v>24</v>
      </c>
      <c r="C22" s="280"/>
      <c r="D22" s="280"/>
      <c r="E22" s="280"/>
      <c r="F22" s="280"/>
      <c r="G22" s="241">
        <f>G16-G19</f>
        <v>-719.51999999998998</v>
      </c>
      <c r="H22" s="238">
        <v>0</v>
      </c>
      <c r="I22" s="241">
        <v>0</v>
      </c>
      <c r="J22" s="253">
        <f>J16-J19</f>
        <v>3638.22</v>
      </c>
      <c r="K22" s="245"/>
      <c r="L22" s="253"/>
    </row>
    <row r="23" spans="1:43" ht="17.399999999999999">
      <c r="B23" s="120"/>
      <c r="C23" s="242"/>
      <c r="D23" s="242"/>
      <c r="E23" s="242"/>
      <c r="F23" s="242"/>
      <c r="G23" s="242"/>
      <c r="H23" s="242"/>
      <c r="I23" s="254"/>
      <c r="J23" s="254"/>
      <c r="K23" s="254"/>
      <c r="L23" s="254"/>
    </row>
    <row r="24" spans="1:43" ht="18" customHeight="1">
      <c r="B24" s="273" t="s">
        <v>25</v>
      </c>
      <c r="C24" s="273"/>
      <c r="D24" s="273"/>
      <c r="E24" s="273"/>
      <c r="F24" s="273"/>
      <c r="G24" s="242"/>
      <c r="H24" s="242"/>
      <c r="I24" s="254"/>
      <c r="J24" s="254"/>
      <c r="K24" s="254"/>
      <c r="L24" s="254"/>
    </row>
    <row r="25" spans="1:43" ht="26.4">
      <c r="B25" s="274" t="s">
        <v>9</v>
      </c>
      <c r="C25" s="275"/>
      <c r="D25" s="275"/>
      <c r="E25" s="275"/>
      <c r="F25" s="276"/>
      <c r="G25" s="255" t="s">
        <v>10</v>
      </c>
      <c r="H25" s="234" t="s">
        <v>11</v>
      </c>
      <c r="I25" s="234" t="s">
        <v>12</v>
      </c>
      <c r="J25" s="255" t="s">
        <v>13</v>
      </c>
      <c r="K25" s="234" t="s">
        <v>14</v>
      </c>
      <c r="L25" s="234" t="s">
        <v>15</v>
      </c>
    </row>
    <row r="26" spans="1:43" s="117" customFormat="1">
      <c r="B26" s="277">
        <v>1</v>
      </c>
      <c r="C26" s="277"/>
      <c r="D26" s="277"/>
      <c r="E26" s="277"/>
      <c r="F26" s="278"/>
      <c r="G26" s="235">
        <v>2</v>
      </c>
      <c r="H26" s="236">
        <v>3</v>
      </c>
      <c r="I26" s="236">
        <v>4</v>
      </c>
      <c r="J26" s="236">
        <v>5</v>
      </c>
      <c r="K26" s="236" t="s">
        <v>16</v>
      </c>
      <c r="L26" s="236" t="s">
        <v>26</v>
      </c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</row>
    <row r="27" spans="1:43" ht="15.75" customHeight="1">
      <c r="A27" s="117"/>
      <c r="B27" s="282" t="s">
        <v>27</v>
      </c>
      <c r="C27" s="288"/>
      <c r="D27" s="288"/>
      <c r="E27" s="288"/>
      <c r="F27" s="289"/>
      <c r="G27" s="243"/>
      <c r="H27" s="244"/>
      <c r="I27" s="244"/>
      <c r="J27" s="244"/>
      <c r="K27" s="244"/>
      <c r="L27" s="244"/>
    </row>
    <row r="28" spans="1:43">
      <c r="A28" s="117"/>
      <c r="B28" s="282" t="s">
        <v>28</v>
      </c>
      <c r="C28" s="283"/>
      <c r="D28" s="283"/>
      <c r="E28" s="283"/>
      <c r="F28" s="283"/>
      <c r="G28" s="243"/>
      <c r="H28" s="244"/>
      <c r="I28" s="244"/>
      <c r="J28" s="244"/>
      <c r="K28" s="244"/>
      <c r="L28" s="244"/>
    </row>
    <row r="29" spans="1:43" s="232" customFormat="1" ht="15" customHeight="1">
      <c r="A29" s="117"/>
      <c r="B29" s="290" t="s">
        <v>29</v>
      </c>
      <c r="C29" s="291"/>
      <c r="D29" s="291"/>
      <c r="E29" s="291"/>
      <c r="F29" s="292"/>
      <c r="G29" s="245"/>
      <c r="H29" s="246"/>
      <c r="I29" s="246"/>
      <c r="J29" s="238"/>
      <c r="K29" s="246"/>
      <c r="L29" s="246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</row>
    <row r="30" spans="1:43" s="232" customFormat="1" ht="15" customHeight="1">
      <c r="A30" s="117"/>
      <c r="B30" s="290" t="s">
        <v>30</v>
      </c>
      <c r="C30" s="291"/>
      <c r="D30" s="291"/>
      <c r="E30" s="291"/>
      <c r="F30" s="292"/>
      <c r="G30" s="245">
        <v>3629.9</v>
      </c>
      <c r="H30" s="246">
        <v>0</v>
      </c>
      <c r="I30" s="246">
        <v>0</v>
      </c>
      <c r="J30" s="238">
        <v>2910.38</v>
      </c>
      <c r="K30" s="246"/>
      <c r="L30" s="246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</row>
    <row r="31" spans="1:43">
      <c r="A31" s="117"/>
      <c r="B31" s="287" t="s">
        <v>31</v>
      </c>
      <c r="C31" s="280"/>
      <c r="D31" s="280"/>
      <c r="E31" s="280"/>
      <c r="F31" s="280"/>
      <c r="G31" s="245">
        <f>G22+G30</f>
        <v>2910.3800000000101</v>
      </c>
      <c r="H31" s="246">
        <v>0</v>
      </c>
      <c r="I31" s="246">
        <v>0</v>
      </c>
      <c r="J31" s="238">
        <f>J30+J22</f>
        <v>6548.6</v>
      </c>
      <c r="K31" s="246"/>
      <c r="L31" s="246"/>
    </row>
    <row r="32" spans="1:43" ht="15.6">
      <c r="B32" s="247"/>
      <c r="C32" s="248"/>
      <c r="D32" s="248"/>
      <c r="E32" s="248"/>
      <c r="F32" s="248"/>
      <c r="G32" s="249"/>
      <c r="H32" s="249"/>
      <c r="I32" s="249"/>
      <c r="J32" s="249"/>
      <c r="K32" s="249"/>
    </row>
    <row r="33" spans="2:12" ht="15.6">
      <c r="B33" s="293"/>
      <c r="C33" s="293"/>
      <c r="D33" s="293"/>
      <c r="E33" s="293"/>
      <c r="F33" s="293"/>
      <c r="G33" s="293"/>
      <c r="H33" s="293"/>
      <c r="I33" s="293"/>
      <c r="J33" s="293"/>
      <c r="K33" s="293"/>
      <c r="L33" s="293"/>
    </row>
    <row r="34" spans="2:12" ht="15.6">
      <c r="B34" s="247"/>
      <c r="C34" s="248"/>
      <c r="D34" s="248"/>
      <c r="E34" s="248"/>
      <c r="F34" s="248"/>
      <c r="G34" s="249"/>
      <c r="H34" s="249"/>
      <c r="I34" s="249"/>
      <c r="J34" s="249"/>
      <c r="K34" s="249"/>
    </row>
    <row r="35" spans="2:12" ht="15" customHeight="1">
      <c r="B35" s="294"/>
      <c r="C35" s="294"/>
      <c r="D35" s="294"/>
      <c r="E35" s="294"/>
      <c r="F35" s="294"/>
      <c r="G35" s="294"/>
      <c r="H35" s="294"/>
      <c r="I35" s="294"/>
      <c r="J35" s="294"/>
      <c r="K35" s="294"/>
      <c r="L35" s="294"/>
    </row>
    <row r="36" spans="2:12">
      <c r="B36" s="250"/>
      <c r="C36" s="250"/>
      <c r="D36" s="250"/>
      <c r="E36" s="250"/>
      <c r="F36" s="250"/>
      <c r="G36" s="250"/>
      <c r="H36" s="250"/>
      <c r="I36" s="250"/>
      <c r="J36" s="250"/>
      <c r="K36" s="250"/>
    </row>
    <row r="37" spans="2:12" ht="15" customHeight="1">
      <c r="B37" s="294"/>
      <c r="C37" s="294"/>
      <c r="D37" s="294"/>
      <c r="E37" s="294"/>
      <c r="F37" s="294"/>
      <c r="G37" s="294"/>
      <c r="H37" s="294"/>
      <c r="I37" s="294"/>
      <c r="J37" s="294"/>
      <c r="K37" s="294"/>
      <c r="L37" s="294"/>
    </row>
    <row r="38" spans="2:12" ht="36.75" customHeight="1">
      <c r="B38" s="294"/>
      <c r="C38" s="294"/>
      <c r="D38" s="294"/>
      <c r="E38" s="294"/>
      <c r="F38" s="294"/>
      <c r="G38" s="294"/>
      <c r="H38" s="294"/>
      <c r="I38" s="294"/>
      <c r="J38" s="294"/>
      <c r="K38" s="294"/>
      <c r="L38" s="294"/>
    </row>
    <row r="39" spans="2:12">
      <c r="B39" s="295"/>
      <c r="C39" s="295"/>
      <c r="D39" s="295"/>
      <c r="E39" s="295"/>
      <c r="F39" s="295"/>
      <c r="G39" s="295"/>
      <c r="H39" s="295"/>
      <c r="I39" s="295"/>
      <c r="J39" s="295"/>
      <c r="K39" s="295"/>
    </row>
    <row r="40" spans="2:12" ht="15" customHeight="1">
      <c r="B40" s="296"/>
      <c r="C40" s="296"/>
      <c r="D40" s="296"/>
      <c r="E40" s="296"/>
      <c r="F40" s="296"/>
      <c r="G40" s="296"/>
      <c r="H40" s="296"/>
      <c r="I40" s="296"/>
      <c r="J40" s="296"/>
      <c r="K40" s="296"/>
      <c r="L40" s="296"/>
    </row>
    <row r="41" spans="2:12">
      <c r="B41" s="296"/>
      <c r="C41" s="296"/>
      <c r="D41" s="296"/>
      <c r="E41" s="296"/>
      <c r="F41" s="296"/>
      <c r="G41" s="296"/>
      <c r="H41" s="296"/>
      <c r="I41" s="296"/>
      <c r="J41" s="296"/>
      <c r="K41" s="296"/>
      <c r="L41" s="296"/>
    </row>
  </sheetData>
  <mergeCells count="30">
    <mergeCell ref="B35:L35"/>
    <mergeCell ref="B39:F39"/>
    <mergeCell ref="G39:K39"/>
    <mergeCell ref="B40:L41"/>
    <mergeCell ref="B37:L38"/>
    <mergeCell ref="B28:F28"/>
    <mergeCell ref="B29:F29"/>
    <mergeCell ref="B30:F30"/>
    <mergeCell ref="B31:F31"/>
    <mergeCell ref="B33:L33"/>
    <mergeCell ref="B22:F22"/>
    <mergeCell ref="B24:F24"/>
    <mergeCell ref="B25:F25"/>
    <mergeCell ref="B26:F26"/>
    <mergeCell ref="B27:F27"/>
    <mergeCell ref="B16:F16"/>
    <mergeCell ref="B17:F17"/>
    <mergeCell ref="B18:F18"/>
    <mergeCell ref="B20:F20"/>
    <mergeCell ref="B21:F21"/>
    <mergeCell ref="B11:L11"/>
    <mergeCell ref="B12:L12"/>
    <mergeCell ref="B13:F13"/>
    <mergeCell ref="B14:F14"/>
    <mergeCell ref="B15:F15"/>
    <mergeCell ref="B2:G2"/>
    <mergeCell ref="B3:G3"/>
    <mergeCell ref="B4:G4"/>
    <mergeCell ref="B5:G5"/>
    <mergeCell ref="B10:L10"/>
  </mergeCells>
  <pageMargins left="0.7" right="0.7" top="0.75" bottom="0.75" header="0.3" footer="0.3"/>
  <pageSetup paperSize="9" scale="66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2:O65"/>
  <sheetViews>
    <sheetView tabSelected="1" workbookViewId="0">
      <selection activeCell="G63" sqref="G63"/>
    </sheetView>
  </sheetViews>
  <sheetFormatPr defaultColWidth="9" defaultRowHeight="14.4"/>
  <cols>
    <col min="13" max="13" width="9.6640625"/>
  </cols>
  <sheetData>
    <row r="2" spans="2:15">
      <c r="B2" t="s">
        <v>32</v>
      </c>
    </row>
    <row r="3" spans="2:15">
      <c r="B3" t="s">
        <v>186</v>
      </c>
    </row>
    <row r="6" spans="2:15">
      <c r="C6" t="s">
        <v>200</v>
      </c>
    </row>
    <row r="7" spans="2:15">
      <c r="O7" s="4"/>
    </row>
    <row r="8" spans="2:15">
      <c r="O8" s="4"/>
    </row>
    <row r="9" spans="2:15">
      <c r="B9" t="s">
        <v>201</v>
      </c>
      <c r="O9" s="4"/>
    </row>
    <row r="10" spans="2:15">
      <c r="B10" t="s">
        <v>202</v>
      </c>
      <c r="O10" s="4"/>
    </row>
    <row r="11" spans="2:15">
      <c r="O11" s="4"/>
    </row>
    <row r="12" spans="2:15">
      <c r="B12" t="s">
        <v>203</v>
      </c>
      <c r="O12" s="4"/>
    </row>
    <row r="13" spans="2:15">
      <c r="B13" t="s">
        <v>204</v>
      </c>
      <c r="M13" s="5">
        <v>16591</v>
      </c>
      <c r="O13" s="4"/>
    </row>
    <row r="14" spans="2:15">
      <c r="B14" t="s">
        <v>205</v>
      </c>
      <c r="O14" s="4"/>
    </row>
    <row r="15" spans="2:15">
      <c r="B15" t="s">
        <v>206</v>
      </c>
    </row>
    <row r="16" spans="2:15">
      <c r="B16" t="s">
        <v>207</v>
      </c>
      <c r="O16" s="4"/>
    </row>
    <row r="17" spans="2:15">
      <c r="O17" s="4"/>
    </row>
    <row r="18" spans="2:15">
      <c r="O18" s="4"/>
    </row>
    <row r="19" spans="2:15">
      <c r="B19" s="1" t="s">
        <v>208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6"/>
    </row>
    <row r="20" spans="2:15">
      <c r="B20" s="1" t="s">
        <v>209</v>
      </c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6"/>
    </row>
    <row r="21" spans="2:15">
      <c r="B21" s="1" t="s">
        <v>210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6"/>
    </row>
    <row r="22" spans="2:15">
      <c r="B22" s="1" t="s">
        <v>211</v>
      </c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6"/>
    </row>
    <row r="23" spans="2:15">
      <c r="B23" s="1" t="s">
        <v>212</v>
      </c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6"/>
    </row>
    <row r="24" spans="2:15">
      <c r="B24" s="1" t="s">
        <v>213</v>
      </c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6"/>
    </row>
    <row r="25" spans="2:15">
      <c r="B25" s="1" t="s">
        <v>214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6"/>
    </row>
    <row r="26" spans="2:15">
      <c r="B26" s="1" t="s">
        <v>215</v>
      </c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2:15">
      <c r="B27" s="1" t="s">
        <v>216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2:15"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2:15">
      <c r="B29" s="1" t="s">
        <v>217</v>
      </c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2:15">
      <c r="B30" s="1" t="s">
        <v>218</v>
      </c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  <row r="31" spans="2:1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</row>
    <row r="33" spans="2:2" s="1" customFormat="1">
      <c r="B33" s="1" t="s">
        <v>219</v>
      </c>
    </row>
    <row r="34" spans="2:2" s="1" customFormat="1">
      <c r="B34" s="1" t="s">
        <v>220</v>
      </c>
    </row>
    <row r="35" spans="2:2" s="1" customFormat="1">
      <c r="B35" s="1" t="s">
        <v>221</v>
      </c>
    </row>
    <row r="36" spans="2:2" s="1" customFormat="1">
      <c r="B36" s="1" t="s">
        <v>222</v>
      </c>
    </row>
    <row r="37" spans="2:2" s="1" customFormat="1">
      <c r="B37" s="1" t="s">
        <v>223</v>
      </c>
    </row>
    <row r="38" spans="2:2" s="1" customFormat="1">
      <c r="B38" s="1" t="s">
        <v>224</v>
      </c>
    </row>
    <row r="39" spans="2:2" s="1" customFormat="1">
      <c r="B39" s="1" t="s">
        <v>225</v>
      </c>
    </row>
    <row r="40" spans="2:2" s="1" customFormat="1">
      <c r="B40" s="1" t="s">
        <v>226</v>
      </c>
    </row>
    <row r="41" spans="2:2" s="1" customFormat="1">
      <c r="B41" s="1" t="s">
        <v>227</v>
      </c>
    </row>
    <row r="42" spans="2:2" s="1" customFormat="1">
      <c r="B42" s="1" t="s">
        <v>228</v>
      </c>
    </row>
    <row r="43" spans="2:2" s="1" customFormat="1">
      <c r="B43" s="1" t="s">
        <v>229</v>
      </c>
    </row>
    <row r="44" spans="2:2" s="1" customFormat="1">
      <c r="B44" s="1" t="s">
        <v>230</v>
      </c>
    </row>
    <row r="45" spans="2:2" s="1" customFormat="1">
      <c r="B45" s="1" t="s">
        <v>231</v>
      </c>
    </row>
    <row r="46" spans="2:2" s="1" customFormat="1">
      <c r="B46" s="1" t="s">
        <v>232</v>
      </c>
    </row>
    <row r="47" spans="2:2" s="1" customFormat="1">
      <c r="B47" s="1" t="s">
        <v>233</v>
      </c>
    </row>
    <row r="48" spans="2:2" s="1" customFormat="1">
      <c r="B48" s="1" t="s">
        <v>234</v>
      </c>
    </row>
    <row r="49" spans="2:15" s="1" customFormat="1">
      <c r="B49" s="1" t="s">
        <v>235</v>
      </c>
    </row>
    <row r="50" spans="2:1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</row>
    <row r="51" spans="2:15" s="1" customFormat="1">
      <c r="B51" s="1" t="s">
        <v>139</v>
      </c>
    </row>
    <row r="52" spans="2:15" s="1" customFormat="1">
      <c r="B52" s="1" t="s">
        <v>236</v>
      </c>
    </row>
    <row r="53" spans="2:15" s="1" customFormat="1">
      <c r="B53" s="1" t="s">
        <v>237</v>
      </c>
    </row>
    <row r="54" spans="2:15" s="1" customFormat="1">
      <c r="B54" s="1" t="s">
        <v>238</v>
      </c>
    </row>
    <row r="55" spans="2:15" s="1" customFormat="1">
      <c r="B55" s="3" t="s">
        <v>239</v>
      </c>
    </row>
    <row r="56" spans="2:15" s="1" customFormat="1">
      <c r="B56" s="1" t="s">
        <v>240</v>
      </c>
    </row>
    <row r="57" spans="2:15" s="1" customFormat="1">
      <c r="B57" s="3" t="s">
        <v>241</v>
      </c>
    </row>
    <row r="58" spans="2:15" s="1" customFormat="1">
      <c r="B58" s="1" t="s">
        <v>242</v>
      </c>
    </row>
    <row r="59" spans="2:15"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</row>
    <row r="60" spans="2:15"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</row>
    <row r="61" spans="2:15"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</row>
    <row r="62" spans="2:15" ht="14.4" customHeight="1">
      <c r="B62" s="2"/>
      <c r="C62" s="2"/>
      <c r="D62" s="2"/>
      <c r="E62" s="2"/>
      <c r="F62" s="2"/>
      <c r="G62" s="2"/>
      <c r="H62" s="316" t="s">
        <v>245</v>
      </c>
      <c r="I62" s="316"/>
      <c r="J62" s="316"/>
      <c r="K62" s="316"/>
      <c r="L62" s="316"/>
      <c r="M62" s="316"/>
      <c r="N62" s="2"/>
      <c r="O62" s="2"/>
    </row>
    <row r="63" spans="2:15" s="1" customFormat="1"/>
    <row r="64" spans="2:15">
      <c r="B64" s="2"/>
      <c r="C64" s="2"/>
      <c r="D64" s="2"/>
      <c r="E64" s="2"/>
      <c r="F64" s="2"/>
      <c r="G64" s="2"/>
      <c r="H64" s="1" t="s">
        <v>243</v>
      </c>
      <c r="I64" s="1"/>
      <c r="J64" s="1"/>
      <c r="K64" s="1"/>
      <c r="L64" s="1"/>
      <c r="M64" s="2"/>
      <c r="N64" s="2"/>
      <c r="O64" s="2"/>
    </row>
    <row r="65" spans="2:15"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</row>
  </sheetData>
  <mergeCells count="1">
    <mergeCell ref="H62:M62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L78"/>
  <sheetViews>
    <sheetView topLeftCell="C1" zoomScale="90" zoomScaleNormal="90" workbookViewId="0">
      <selection activeCell="H81" sqref="H81"/>
    </sheetView>
  </sheetViews>
  <sheetFormatPr defaultColWidth="9" defaultRowHeight="14.4"/>
  <cols>
    <col min="2" max="2" width="7.44140625" customWidth="1"/>
    <col min="3" max="3" width="8.44140625" customWidth="1"/>
    <col min="4" max="4" width="5.44140625" customWidth="1"/>
    <col min="5" max="5" width="6.5546875" customWidth="1"/>
    <col min="6" max="6" width="50.33203125" customWidth="1"/>
    <col min="7" max="10" width="25.33203125" customWidth="1"/>
    <col min="11" max="12" width="15.6640625" customWidth="1"/>
  </cols>
  <sheetData>
    <row r="1" spans="2:12" ht="19.5" customHeight="1">
      <c r="B1" s="297" t="s">
        <v>32</v>
      </c>
      <c r="C1" s="297"/>
      <c r="D1" s="297"/>
      <c r="E1" s="297"/>
      <c r="F1" s="297"/>
    </row>
    <row r="2" spans="2:12" ht="18.75" customHeight="1">
      <c r="B2" s="272" t="s">
        <v>33</v>
      </c>
      <c r="C2" s="272"/>
      <c r="D2" s="272"/>
      <c r="E2" s="272"/>
      <c r="F2" s="272"/>
      <c r="G2" s="120"/>
      <c r="H2" s="120"/>
      <c r="I2" s="120"/>
      <c r="J2" s="120"/>
      <c r="K2" s="120"/>
    </row>
    <row r="3" spans="2:12" ht="15.75" customHeight="1">
      <c r="B3" s="272" t="s">
        <v>6</v>
      </c>
      <c r="C3" s="272"/>
      <c r="D3" s="272"/>
      <c r="E3" s="272"/>
      <c r="F3" s="272"/>
      <c r="G3" s="272"/>
      <c r="H3" s="272"/>
      <c r="I3" s="272"/>
      <c r="J3" s="272"/>
      <c r="K3" s="272"/>
      <c r="L3" s="272"/>
    </row>
    <row r="4" spans="2:12" ht="17.399999999999999">
      <c r="B4" s="120"/>
      <c r="C4" s="120"/>
      <c r="D4" s="120"/>
      <c r="E4" s="120"/>
      <c r="F4" s="120"/>
      <c r="G4" s="120"/>
      <c r="H4" s="120"/>
      <c r="I4" s="120"/>
      <c r="J4" s="133"/>
      <c r="K4" s="133"/>
    </row>
    <row r="5" spans="2:12" ht="18" customHeight="1">
      <c r="B5" s="272" t="s">
        <v>34</v>
      </c>
      <c r="C5" s="272"/>
      <c r="D5" s="272"/>
      <c r="E5" s="272"/>
      <c r="F5" s="272"/>
      <c r="G5" s="272"/>
      <c r="H5" s="272"/>
      <c r="I5" s="272"/>
      <c r="J5" s="272"/>
      <c r="K5" s="272"/>
      <c r="L5" s="272"/>
    </row>
    <row r="6" spans="2:12" ht="17.399999999999999">
      <c r="B6" s="120"/>
      <c r="C6" s="120"/>
      <c r="D6" s="120"/>
      <c r="E6" s="120"/>
      <c r="F6" s="120"/>
      <c r="G6" s="120"/>
      <c r="H6" s="120"/>
      <c r="I6" s="120"/>
      <c r="J6" s="133"/>
      <c r="K6" s="133"/>
    </row>
    <row r="7" spans="2:12" ht="15.75" customHeight="1">
      <c r="B7" s="272" t="s">
        <v>35</v>
      </c>
      <c r="C7" s="272"/>
      <c r="D7" s="272"/>
      <c r="E7" s="272"/>
      <c r="F7" s="272"/>
      <c r="G7" s="272"/>
      <c r="H7" s="272"/>
      <c r="I7" s="272"/>
      <c r="J7" s="272"/>
      <c r="K7" s="272"/>
      <c r="L7" s="272"/>
    </row>
    <row r="8" spans="2:12" ht="17.399999999999999">
      <c r="B8" s="120"/>
      <c r="C8" s="120"/>
      <c r="D8" s="120"/>
      <c r="E8" s="120"/>
      <c r="F8" s="120"/>
      <c r="G8" s="120"/>
      <c r="H8" s="120"/>
      <c r="I8" s="120"/>
      <c r="J8" s="133"/>
      <c r="K8" s="133"/>
      <c r="L8" t="s">
        <v>8</v>
      </c>
    </row>
    <row r="9" spans="2:12" ht="26.4">
      <c r="B9" s="298" t="s">
        <v>9</v>
      </c>
      <c r="C9" s="299"/>
      <c r="D9" s="299"/>
      <c r="E9" s="299"/>
      <c r="F9" s="300"/>
      <c r="G9" s="122" t="s">
        <v>10</v>
      </c>
      <c r="H9" s="122" t="s">
        <v>11</v>
      </c>
      <c r="I9" s="122" t="s">
        <v>12</v>
      </c>
      <c r="J9" s="122" t="s">
        <v>13</v>
      </c>
      <c r="K9" s="122" t="s">
        <v>14</v>
      </c>
      <c r="L9" s="122" t="s">
        <v>15</v>
      </c>
    </row>
    <row r="10" spans="2:12" ht="16.5" customHeight="1">
      <c r="B10" s="298">
        <v>1</v>
      </c>
      <c r="C10" s="299"/>
      <c r="D10" s="299"/>
      <c r="E10" s="299"/>
      <c r="F10" s="300"/>
      <c r="G10" s="122">
        <v>2</v>
      </c>
      <c r="H10" s="122">
        <v>3</v>
      </c>
      <c r="I10" s="122">
        <v>4</v>
      </c>
      <c r="J10" s="122">
        <v>5</v>
      </c>
      <c r="K10" s="122" t="s">
        <v>16</v>
      </c>
      <c r="L10" s="122" t="s">
        <v>17</v>
      </c>
    </row>
    <row r="11" spans="2:12" ht="23.25" customHeight="1">
      <c r="B11" s="185"/>
      <c r="C11" s="185"/>
      <c r="D11" s="185"/>
      <c r="E11" s="185"/>
      <c r="F11" s="185" t="s">
        <v>36</v>
      </c>
      <c r="G11" s="186">
        <f>G12+G26</f>
        <v>53731.76</v>
      </c>
      <c r="H11" s="187">
        <f>H12+H26</f>
        <v>78808</v>
      </c>
      <c r="I11" s="187">
        <f>I12+I26</f>
        <v>0</v>
      </c>
      <c r="J11" s="186">
        <f>J12+J26</f>
        <v>78809.5</v>
      </c>
      <c r="K11" s="212">
        <f>J11/G11*100</f>
        <v>146.67209858750201</v>
      </c>
      <c r="L11" s="212">
        <f>J11/H11*100</f>
        <v>100.001903360065</v>
      </c>
    </row>
    <row r="12" spans="2:12" s="10" customFormat="1" ht="21.75" customHeight="1">
      <c r="B12" s="150">
        <v>6</v>
      </c>
      <c r="C12" s="150"/>
      <c r="D12" s="150"/>
      <c r="E12" s="150"/>
      <c r="F12" s="150" t="s">
        <v>37</v>
      </c>
      <c r="G12" s="167">
        <f>G13+G15+G18+G20+G23</f>
        <v>53731.76</v>
      </c>
      <c r="H12" s="151">
        <f>H13+H15+H18+H20+H23</f>
        <v>78808</v>
      </c>
      <c r="I12" s="151">
        <f>I13+I15+I18+I20+I23</f>
        <v>0</v>
      </c>
      <c r="J12" s="167">
        <f>J13+J15+J18+J20+J23</f>
        <v>78809.5</v>
      </c>
      <c r="K12" s="153">
        <f>J12/G12*100</f>
        <v>146.67209858750201</v>
      </c>
      <c r="L12" s="153">
        <f>J12/H12*100</f>
        <v>100.001903360065</v>
      </c>
    </row>
    <row r="13" spans="2:12" s="10" customFormat="1" ht="26.4">
      <c r="B13" s="188"/>
      <c r="C13" s="189">
        <v>63</v>
      </c>
      <c r="D13" s="189"/>
      <c r="E13" s="189"/>
      <c r="F13" s="189" t="s">
        <v>38</v>
      </c>
      <c r="G13" s="190">
        <f>G14</f>
        <v>0</v>
      </c>
      <c r="H13" s="191">
        <f>H14</f>
        <v>49773</v>
      </c>
      <c r="I13" s="191">
        <f>I14</f>
        <v>0</v>
      </c>
      <c r="J13" s="190">
        <f>J14</f>
        <v>0</v>
      </c>
      <c r="K13" s="213" t="e">
        <f>J13/G13*100</f>
        <v>#DIV/0!</v>
      </c>
      <c r="L13" s="213" t="e">
        <f>K13/H13*100</f>
        <v>#DIV/0!</v>
      </c>
    </row>
    <row r="14" spans="2:12" s="10" customFormat="1">
      <c r="B14" s="144"/>
      <c r="C14" s="144"/>
      <c r="D14" s="144"/>
      <c r="E14" s="144">
        <v>6331</v>
      </c>
      <c r="F14" s="256" t="s">
        <v>39</v>
      </c>
      <c r="G14" s="192">
        <v>0</v>
      </c>
      <c r="H14" s="158">
        <v>49773</v>
      </c>
      <c r="I14" s="158">
        <v>0</v>
      </c>
      <c r="J14" s="192">
        <v>0</v>
      </c>
      <c r="K14" s="214" t="e">
        <f>J14/G14*100</f>
        <v>#DIV/0!</v>
      </c>
      <c r="L14" s="159" t="e">
        <f>K14/H14*100</f>
        <v>#DIV/0!</v>
      </c>
    </row>
    <row r="15" spans="2:12" s="10" customFormat="1">
      <c r="B15" s="193"/>
      <c r="C15" s="193">
        <v>64</v>
      </c>
      <c r="D15" s="193"/>
      <c r="E15" s="193"/>
      <c r="F15" s="257" t="s">
        <v>40</v>
      </c>
      <c r="G15" s="190">
        <f>G16</f>
        <v>0.66</v>
      </c>
      <c r="H15" s="191">
        <f>H16</f>
        <v>0</v>
      </c>
      <c r="I15" s="191">
        <f>I16</f>
        <v>0</v>
      </c>
      <c r="J15" s="190">
        <f>J16</f>
        <v>1.5</v>
      </c>
      <c r="K15" s="213">
        <f t="shared" ref="K15:K25" si="0">J15/G15*100</f>
        <v>227.272727272727</v>
      </c>
      <c r="L15" s="213"/>
    </row>
    <row r="16" spans="2:12" s="10" customFormat="1">
      <c r="B16" s="144"/>
      <c r="C16" s="144"/>
      <c r="D16" s="144"/>
      <c r="E16" s="144">
        <v>6413</v>
      </c>
      <c r="F16" s="256" t="s">
        <v>41</v>
      </c>
      <c r="G16" s="192">
        <v>0.66</v>
      </c>
      <c r="H16" s="158"/>
      <c r="I16" s="158">
        <v>0</v>
      </c>
      <c r="J16" s="192">
        <v>1.5</v>
      </c>
      <c r="K16" s="214">
        <f t="shared" si="0"/>
        <v>227.272727272727</v>
      </c>
      <c r="L16" s="214"/>
    </row>
    <row r="17" spans="2:12" s="10" customFormat="1">
      <c r="B17" s="193"/>
      <c r="C17" s="193">
        <v>65</v>
      </c>
      <c r="D17" s="193"/>
      <c r="E17" s="193"/>
      <c r="F17" s="257" t="s">
        <v>42</v>
      </c>
      <c r="G17" s="190">
        <f>G18</f>
        <v>376.48</v>
      </c>
      <c r="H17" s="191">
        <f>H18</f>
        <v>0</v>
      </c>
      <c r="I17" s="191"/>
      <c r="J17" s="190">
        <f>J18</f>
        <v>0</v>
      </c>
      <c r="K17" s="213"/>
      <c r="L17" s="213" t="e">
        <f t="shared" ref="L17:L25" si="1">J17/H17*100</f>
        <v>#DIV/0!</v>
      </c>
    </row>
    <row r="18" spans="2:12" s="10" customFormat="1">
      <c r="B18" s="194"/>
      <c r="C18" s="194"/>
      <c r="D18" s="194">
        <v>652</v>
      </c>
      <c r="E18" s="194"/>
      <c r="F18" s="258" t="s">
        <v>43</v>
      </c>
      <c r="G18" s="195">
        <f>G19</f>
        <v>376.48</v>
      </c>
      <c r="H18" s="196">
        <f>H19</f>
        <v>0</v>
      </c>
      <c r="I18" s="196"/>
      <c r="J18" s="195">
        <f>J19</f>
        <v>0</v>
      </c>
      <c r="K18" s="215"/>
      <c r="L18" s="215" t="e">
        <f t="shared" si="1"/>
        <v>#DIV/0!</v>
      </c>
    </row>
    <row r="19" spans="2:12" s="10" customFormat="1">
      <c r="B19" s="144"/>
      <c r="C19" s="144"/>
      <c r="D19" s="144"/>
      <c r="E19" s="144">
        <v>6526</v>
      </c>
      <c r="F19" s="256" t="s">
        <v>44</v>
      </c>
      <c r="G19" s="192">
        <v>376.48</v>
      </c>
      <c r="H19" s="158">
        <v>0</v>
      </c>
      <c r="I19" s="158"/>
      <c r="J19" s="192">
        <v>0</v>
      </c>
      <c r="K19" s="214"/>
      <c r="L19" s="214" t="e">
        <f t="shared" si="1"/>
        <v>#DIV/0!</v>
      </c>
    </row>
    <row r="20" spans="2:12" s="10" customFormat="1" ht="26.4">
      <c r="B20" s="193"/>
      <c r="C20" s="193">
        <v>66</v>
      </c>
      <c r="D20" s="197"/>
      <c r="E20" s="197"/>
      <c r="F20" s="189" t="s">
        <v>45</v>
      </c>
      <c r="G20" s="190">
        <f t="shared" ref="G20:J21" si="2">G21</f>
        <v>265.5</v>
      </c>
      <c r="H20" s="191">
        <f t="shared" si="2"/>
        <v>12783</v>
      </c>
      <c r="I20" s="191">
        <f t="shared" si="2"/>
        <v>0</v>
      </c>
      <c r="J20" s="190">
        <f t="shared" si="2"/>
        <v>12444</v>
      </c>
      <c r="K20" s="213">
        <f t="shared" si="0"/>
        <v>4687.0056497175101</v>
      </c>
      <c r="L20" s="216">
        <f t="shared" si="1"/>
        <v>97.348040366111206</v>
      </c>
    </row>
    <row r="21" spans="2:12" s="10" customFormat="1">
      <c r="B21" s="194"/>
      <c r="C21" s="198"/>
      <c r="D21" s="199">
        <v>661</v>
      </c>
      <c r="E21" s="199"/>
      <c r="F21" s="200" t="s">
        <v>46</v>
      </c>
      <c r="G21" s="195">
        <f t="shared" si="2"/>
        <v>265.5</v>
      </c>
      <c r="H21" s="196">
        <f t="shared" si="2"/>
        <v>12783</v>
      </c>
      <c r="I21" s="196">
        <f t="shared" si="2"/>
        <v>0</v>
      </c>
      <c r="J21" s="195">
        <f t="shared" si="2"/>
        <v>12444</v>
      </c>
      <c r="K21" s="215">
        <f t="shared" si="0"/>
        <v>4687.0056497175101</v>
      </c>
      <c r="L21" s="215">
        <f t="shared" si="1"/>
        <v>97.348040366111206</v>
      </c>
    </row>
    <row r="22" spans="2:12" s="10" customFormat="1">
      <c r="B22" s="144"/>
      <c r="C22" s="147"/>
      <c r="D22" s="145"/>
      <c r="E22" s="145">
        <v>6615</v>
      </c>
      <c r="F22" s="143" t="s">
        <v>47</v>
      </c>
      <c r="G22" s="192">
        <v>265.5</v>
      </c>
      <c r="H22" s="158">
        <v>12783</v>
      </c>
      <c r="I22" s="158">
        <v>0</v>
      </c>
      <c r="J22" s="192">
        <v>12444</v>
      </c>
      <c r="K22" s="214">
        <f t="shared" si="0"/>
        <v>4687.0056497175101</v>
      </c>
      <c r="L22" s="214">
        <f t="shared" si="1"/>
        <v>97.348040366111206</v>
      </c>
    </row>
    <row r="23" spans="2:12" s="10" customFormat="1">
      <c r="B23" s="193"/>
      <c r="C23" s="193">
        <v>67</v>
      </c>
      <c r="D23" s="197"/>
      <c r="E23" s="197"/>
      <c r="F23" s="189" t="s">
        <v>48</v>
      </c>
      <c r="G23" s="190">
        <f t="shared" ref="G23:J24" si="3">G24</f>
        <v>53089.120000000003</v>
      </c>
      <c r="H23" s="191">
        <f t="shared" si="3"/>
        <v>16252</v>
      </c>
      <c r="I23" s="191">
        <f t="shared" si="3"/>
        <v>0</v>
      </c>
      <c r="J23" s="190">
        <f t="shared" si="3"/>
        <v>66364</v>
      </c>
      <c r="K23" s="213">
        <f t="shared" si="0"/>
        <v>125.00489742531001</v>
      </c>
      <c r="L23" s="213">
        <f t="shared" si="1"/>
        <v>408.34358848141801</v>
      </c>
    </row>
    <row r="24" spans="2:12" s="10" customFormat="1" ht="18.75" customHeight="1">
      <c r="B24" s="194"/>
      <c r="C24" s="194"/>
      <c r="D24" s="199">
        <v>671</v>
      </c>
      <c r="E24" s="199"/>
      <c r="F24" s="200" t="s">
        <v>49</v>
      </c>
      <c r="G24" s="195">
        <f t="shared" si="3"/>
        <v>53089.120000000003</v>
      </c>
      <c r="H24" s="196">
        <f t="shared" si="3"/>
        <v>16252</v>
      </c>
      <c r="I24" s="196">
        <f t="shared" si="3"/>
        <v>0</v>
      </c>
      <c r="J24" s="195">
        <f t="shared" si="3"/>
        <v>66364</v>
      </c>
      <c r="K24" s="215">
        <f t="shared" si="0"/>
        <v>125.00489742531001</v>
      </c>
      <c r="L24" s="215">
        <f t="shared" si="1"/>
        <v>408.34358848141801</v>
      </c>
    </row>
    <row r="25" spans="2:12" s="10" customFormat="1" ht="17.25" customHeight="1">
      <c r="B25" s="144"/>
      <c r="C25" s="144"/>
      <c r="D25" s="145"/>
      <c r="E25" s="145">
        <v>6711</v>
      </c>
      <c r="F25" s="143" t="s">
        <v>50</v>
      </c>
      <c r="G25" s="192">
        <v>53089.120000000003</v>
      </c>
      <c r="H25" s="158">
        <v>16252</v>
      </c>
      <c r="I25" s="158">
        <v>0</v>
      </c>
      <c r="J25" s="192">
        <v>66364</v>
      </c>
      <c r="K25" s="214">
        <f t="shared" si="0"/>
        <v>125.00489742531001</v>
      </c>
      <c r="L25" s="214">
        <f t="shared" si="1"/>
        <v>408.34358848141801</v>
      </c>
    </row>
    <row r="26" spans="2:12" s="184" customFormat="1" ht="19.5" customHeight="1">
      <c r="B26" s="201">
        <v>7</v>
      </c>
      <c r="C26" s="201"/>
      <c r="D26" s="202"/>
      <c r="E26" s="202"/>
      <c r="F26" s="150" t="s">
        <v>51</v>
      </c>
      <c r="G26" s="151"/>
      <c r="H26" s="151"/>
      <c r="I26" s="151"/>
      <c r="J26" s="167"/>
      <c r="K26" s="153"/>
      <c r="L26" s="153"/>
    </row>
    <row r="27" spans="2:12" s="10" customFormat="1">
      <c r="B27" s="193"/>
      <c r="C27" s="193">
        <v>72</v>
      </c>
      <c r="D27" s="197"/>
      <c r="E27" s="197"/>
      <c r="F27" s="259" t="s">
        <v>52</v>
      </c>
      <c r="G27" s="191"/>
      <c r="H27" s="191"/>
      <c r="I27" s="191"/>
      <c r="J27" s="190"/>
      <c r="K27" s="213"/>
      <c r="L27" s="213"/>
    </row>
    <row r="28" spans="2:12" s="10" customFormat="1">
      <c r="B28" s="194"/>
      <c r="C28" s="194"/>
      <c r="D28" s="194">
        <v>721</v>
      </c>
      <c r="E28" s="194"/>
      <c r="F28" s="260" t="s">
        <v>53</v>
      </c>
      <c r="G28" s="196"/>
      <c r="H28" s="196"/>
      <c r="I28" s="196"/>
      <c r="J28" s="195"/>
      <c r="K28" s="215"/>
      <c r="L28" s="215"/>
    </row>
    <row r="29" spans="2:12" s="10" customFormat="1">
      <c r="B29" s="144"/>
      <c r="C29" s="144"/>
      <c r="D29" s="144"/>
      <c r="E29" s="144">
        <v>7211</v>
      </c>
      <c r="F29" s="261" t="s">
        <v>54</v>
      </c>
      <c r="G29" s="158"/>
      <c r="H29" s="158"/>
      <c r="I29" s="158"/>
      <c r="J29" s="192"/>
      <c r="K29" s="214"/>
      <c r="L29" s="214"/>
    </row>
    <row r="30" spans="2:12" s="10" customFormat="1">
      <c r="B30" s="144"/>
      <c r="C30" s="144"/>
      <c r="D30" s="144"/>
      <c r="E30" s="256" t="s">
        <v>55</v>
      </c>
      <c r="F30" s="143"/>
      <c r="G30" s="158"/>
      <c r="H30" s="158"/>
      <c r="I30" s="158"/>
      <c r="J30" s="192"/>
      <c r="K30" s="214"/>
      <c r="L30" s="214"/>
    </row>
    <row r="31" spans="2:12" ht="15.75" customHeight="1"/>
    <row r="32" spans="2:12" ht="15.75" customHeight="1">
      <c r="B32" s="120"/>
      <c r="C32" s="120"/>
      <c r="D32" s="120"/>
      <c r="E32" s="120"/>
      <c r="F32" s="120"/>
      <c r="G32" s="120"/>
      <c r="H32" s="120"/>
      <c r="I32" s="120"/>
      <c r="J32" s="133"/>
      <c r="K32" s="133"/>
      <c r="L32" s="133"/>
    </row>
    <row r="33" spans="2:12" ht="26.4">
      <c r="B33" s="298" t="s">
        <v>9</v>
      </c>
      <c r="C33" s="299"/>
      <c r="D33" s="299"/>
      <c r="E33" s="299"/>
      <c r="F33" s="300"/>
      <c r="G33" s="122" t="s">
        <v>10</v>
      </c>
      <c r="H33" s="122" t="s">
        <v>11</v>
      </c>
      <c r="I33" s="122" t="s">
        <v>12</v>
      </c>
      <c r="J33" s="122" t="s">
        <v>13</v>
      </c>
      <c r="K33" s="122" t="s">
        <v>14</v>
      </c>
      <c r="L33" s="122" t="s">
        <v>15</v>
      </c>
    </row>
    <row r="34" spans="2:12" ht="12.75" customHeight="1">
      <c r="B34" s="298">
        <v>1</v>
      </c>
      <c r="C34" s="299"/>
      <c r="D34" s="299"/>
      <c r="E34" s="299"/>
      <c r="F34" s="300"/>
      <c r="G34" s="122">
        <v>2</v>
      </c>
      <c r="H34" s="122">
        <v>3</v>
      </c>
      <c r="I34" s="122">
        <v>4</v>
      </c>
      <c r="J34" s="122">
        <v>5</v>
      </c>
      <c r="K34" s="122" t="s">
        <v>16</v>
      </c>
      <c r="L34" s="122" t="s">
        <v>17</v>
      </c>
    </row>
    <row r="35" spans="2:12" ht="25.5" customHeight="1">
      <c r="B35" s="203"/>
      <c r="C35" s="203"/>
      <c r="D35" s="203"/>
      <c r="E35" s="203"/>
      <c r="F35" s="203" t="s">
        <v>56</v>
      </c>
      <c r="G35" s="204">
        <f>G36+G72</f>
        <v>54451.28</v>
      </c>
      <c r="H35" s="204">
        <f>H36+H72</f>
        <v>78808</v>
      </c>
      <c r="I35" s="204">
        <f>I36+I72</f>
        <v>0</v>
      </c>
      <c r="J35" s="204">
        <f>J36+J72</f>
        <v>75171.28</v>
      </c>
      <c r="K35" s="217">
        <f t="shared" ref="K35:K46" si="4">J35/G35*100</f>
        <v>138.052365343845</v>
      </c>
      <c r="L35" s="218">
        <f t="shared" ref="L35:L75" si="5">J35/H35*100</f>
        <v>95.385341589686305</v>
      </c>
    </row>
    <row r="36" spans="2:12" ht="25.5" customHeight="1">
      <c r="B36" s="150">
        <v>3</v>
      </c>
      <c r="C36" s="150"/>
      <c r="D36" s="150"/>
      <c r="E36" s="150"/>
      <c r="F36" s="150" t="s">
        <v>57</v>
      </c>
      <c r="G36" s="205">
        <f>G37+G44+G68</f>
        <v>54451.28</v>
      </c>
      <c r="H36" s="205">
        <f>H37+H44+H68</f>
        <v>74908</v>
      </c>
      <c r="I36" s="205">
        <f>I37+I44+I68</f>
        <v>0</v>
      </c>
      <c r="J36" s="205">
        <f>J37+J44+J68</f>
        <v>72975.78</v>
      </c>
      <c r="K36" s="219">
        <f t="shared" si="4"/>
        <v>134.02032055077501</v>
      </c>
      <c r="L36" s="220">
        <f t="shared" si="5"/>
        <v>97.420542532172803</v>
      </c>
    </row>
    <row r="37" spans="2:12" ht="22.5" customHeight="1">
      <c r="B37" s="188"/>
      <c r="C37" s="189">
        <v>31</v>
      </c>
      <c r="D37" s="189"/>
      <c r="E37" s="189"/>
      <c r="F37" s="206" t="s">
        <v>58</v>
      </c>
      <c r="G37" s="191">
        <f>G38+G40+G42</f>
        <v>45199.040000000001</v>
      </c>
      <c r="H37" s="191">
        <f>H38+H40+H42</f>
        <v>60691</v>
      </c>
      <c r="I37" s="191">
        <f>I38+I40+I42</f>
        <v>0</v>
      </c>
      <c r="J37" s="191">
        <f>J38+J40+J42</f>
        <v>61848.67</v>
      </c>
      <c r="K37" s="213">
        <f t="shared" si="4"/>
        <v>136.836246964537</v>
      </c>
      <c r="L37" s="221">
        <f t="shared" si="5"/>
        <v>101.907482163748</v>
      </c>
    </row>
    <row r="38" spans="2:12">
      <c r="B38" s="207"/>
      <c r="C38" s="207"/>
      <c r="D38" s="207">
        <v>311</v>
      </c>
      <c r="E38" s="207"/>
      <c r="F38" s="262" t="s">
        <v>59</v>
      </c>
      <c r="G38" s="209">
        <f>G39</f>
        <v>39189.74</v>
      </c>
      <c r="H38" s="209">
        <f>H39</f>
        <v>50394</v>
      </c>
      <c r="I38" s="209">
        <f>I39</f>
        <v>0</v>
      </c>
      <c r="J38" s="209">
        <f>J39</f>
        <v>50431.79</v>
      </c>
      <c r="K38" s="222">
        <f t="shared" si="4"/>
        <v>128.68620715524</v>
      </c>
      <c r="L38" s="223">
        <f t="shared" si="5"/>
        <v>100.07498908600201</v>
      </c>
    </row>
    <row r="39" spans="2:12">
      <c r="B39" s="144"/>
      <c r="C39" s="144"/>
      <c r="D39" s="144"/>
      <c r="E39" s="144">
        <v>3111</v>
      </c>
      <c r="F39" s="256" t="s">
        <v>60</v>
      </c>
      <c r="G39" s="158">
        <v>39189.74</v>
      </c>
      <c r="H39" s="158">
        <v>50394</v>
      </c>
      <c r="I39" s="158">
        <v>0</v>
      </c>
      <c r="J39" s="158">
        <v>50431.79</v>
      </c>
      <c r="K39" s="160">
        <f t="shared" si="4"/>
        <v>128.68620715524</v>
      </c>
      <c r="L39" s="224">
        <f t="shared" si="5"/>
        <v>100.07498908600201</v>
      </c>
    </row>
    <row r="40" spans="2:12">
      <c r="B40" s="207"/>
      <c r="C40" s="207"/>
      <c r="D40" s="207">
        <v>312</v>
      </c>
      <c r="E40" s="207"/>
      <c r="F40" s="262" t="s">
        <v>61</v>
      </c>
      <c r="G40" s="209">
        <f>G41</f>
        <v>1088.52</v>
      </c>
      <c r="H40" s="209">
        <f>H41</f>
        <v>4140</v>
      </c>
      <c r="I40" s="209">
        <f>I41</f>
        <v>0</v>
      </c>
      <c r="J40" s="209">
        <f>J41</f>
        <v>5258.52</v>
      </c>
      <c r="K40" s="222">
        <f t="shared" si="4"/>
        <v>483.088964832984</v>
      </c>
      <c r="L40" s="223">
        <f t="shared" si="5"/>
        <v>127.017391304348</v>
      </c>
    </row>
    <row r="41" spans="2:12">
      <c r="B41" s="144"/>
      <c r="C41" s="144"/>
      <c r="D41" s="144"/>
      <c r="E41" s="144">
        <v>3121</v>
      </c>
      <c r="F41" s="256" t="s">
        <v>62</v>
      </c>
      <c r="G41" s="158">
        <v>1088.52</v>
      </c>
      <c r="H41" s="158">
        <v>4140</v>
      </c>
      <c r="I41" s="158">
        <v>0</v>
      </c>
      <c r="J41" s="158">
        <v>5258.52</v>
      </c>
      <c r="K41" s="160">
        <f t="shared" si="4"/>
        <v>483.088964832984</v>
      </c>
      <c r="L41" s="224">
        <f t="shared" si="5"/>
        <v>127.017391304348</v>
      </c>
    </row>
    <row r="42" spans="2:12">
      <c r="B42" s="207"/>
      <c r="C42" s="207"/>
      <c r="D42" s="207">
        <v>313</v>
      </c>
      <c r="E42" s="207"/>
      <c r="F42" s="262" t="s">
        <v>63</v>
      </c>
      <c r="G42" s="209">
        <f>G43</f>
        <v>4920.78</v>
      </c>
      <c r="H42" s="209">
        <f>H43</f>
        <v>6157</v>
      </c>
      <c r="I42" s="209">
        <f>I43</f>
        <v>0</v>
      </c>
      <c r="J42" s="209">
        <f>J43</f>
        <v>6158.36</v>
      </c>
      <c r="K42" s="222">
        <f t="shared" si="4"/>
        <v>125.150077833189</v>
      </c>
      <c r="L42" s="223">
        <f t="shared" si="5"/>
        <v>100.022088679552</v>
      </c>
    </row>
    <row r="43" spans="2:12">
      <c r="B43" s="144"/>
      <c r="C43" s="144"/>
      <c r="D43" s="144"/>
      <c r="E43" s="144">
        <v>3132</v>
      </c>
      <c r="F43" s="256" t="s">
        <v>64</v>
      </c>
      <c r="G43" s="158">
        <v>4920.78</v>
      </c>
      <c r="H43" s="158">
        <v>6157</v>
      </c>
      <c r="I43" s="158">
        <v>0</v>
      </c>
      <c r="J43" s="158">
        <v>6158.36</v>
      </c>
      <c r="K43" s="160">
        <f t="shared" si="4"/>
        <v>125.150077833189</v>
      </c>
      <c r="L43" s="224">
        <f t="shared" si="5"/>
        <v>100.022088679552</v>
      </c>
    </row>
    <row r="44" spans="2:12" ht="21.75" customHeight="1">
      <c r="B44" s="193"/>
      <c r="C44" s="193">
        <v>32</v>
      </c>
      <c r="D44" s="197"/>
      <c r="E44" s="197"/>
      <c r="F44" s="263" t="s">
        <v>65</v>
      </c>
      <c r="G44" s="190">
        <f>G45+G50+G54+G63</f>
        <v>8933.35</v>
      </c>
      <c r="H44" s="191">
        <f>H45+H50+H54+H63</f>
        <v>13879</v>
      </c>
      <c r="I44" s="191">
        <f>I45+I50+I54+I63</f>
        <v>0</v>
      </c>
      <c r="J44" s="190">
        <f>J45+J50+J54+J63</f>
        <v>10836.58</v>
      </c>
      <c r="K44" s="213">
        <f t="shared" si="4"/>
        <v>121.304773685124</v>
      </c>
      <c r="L44" s="221">
        <f t="shared" si="5"/>
        <v>78.078968225376499</v>
      </c>
    </row>
    <row r="45" spans="2:12">
      <c r="B45" s="207"/>
      <c r="C45" s="207"/>
      <c r="D45" s="207">
        <v>321</v>
      </c>
      <c r="E45" s="207"/>
      <c r="F45" s="262" t="s">
        <v>66</v>
      </c>
      <c r="G45" s="210">
        <f>SUM(G46:G49)</f>
        <v>2155.13</v>
      </c>
      <c r="H45" s="209">
        <f>SUM(H46:H49)</f>
        <v>4883</v>
      </c>
      <c r="I45" s="209">
        <f>SUM(I46:I49)</f>
        <v>0</v>
      </c>
      <c r="J45" s="210">
        <f>SUM(J46:J49)</f>
        <v>3512.82</v>
      </c>
      <c r="K45" s="222">
        <f t="shared" si="4"/>
        <v>162.99805580173799</v>
      </c>
      <c r="L45" s="223">
        <f t="shared" si="5"/>
        <v>71.939791112021297</v>
      </c>
    </row>
    <row r="46" spans="2:12">
      <c r="B46" s="144"/>
      <c r="C46" s="147"/>
      <c r="D46" s="144"/>
      <c r="E46" s="144">
        <v>3211</v>
      </c>
      <c r="F46" s="261" t="s">
        <v>67</v>
      </c>
      <c r="G46" s="179">
        <v>513.48</v>
      </c>
      <c r="H46" s="158">
        <v>480</v>
      </c>
      <c r="I46" s="158"/>
      <c r="J46" s="179">
        <v>824.67</v>
      </c>
      <c r="K46" s="160">
        <f t="shared" si="4"/>
        <v>160.60411311054</v>
      </c>
      <c r="L46" s="224">
        <f t="shared" si="5"/>
        <v>171.80625000000001</v>
      </c>
    </row>
    <row r="47" spans="2:12">
      <c r="B47" s="144"/>
      <c r="C47" s="147"/>
      <c r="D47" s="144"/>
      <c r="E47" s="144">
        <v>3212</v>
      </c>
      <c r="F47" s="211" t="s">
        <v>68</v>
      </c>
      <c r="G47" s="179">
        <v>1641.65</v>
      </c>
      <c r="H47" s="158">
        <v>3020</v>
      </c>
      <c r="I47" s="158"/>
      <c r="J47" s="179">
        <v>2688.15</v>
      </c>
      <c r="K47" s="160">
        <f t="shared" ref="K47:K56" si="6">J47/G47*100</f>
        <v>163.74684006944199</v>
      </c>
      <c r="L47" s="224">
        <f t="shared" si="5"/>
        <v>89.011589403973502</v>
      </c>
    </row>
    <row r="48" spans="2:12">
      <c r="B48" s="144"/>
      <c r="C48" s="147"/>
      <c r="D48" s="144"/>
      <c r="E48" s="144">
        <v>3213</v>
      </c>
      <c r="F48" s="211" t="s">
        <v>69</v>
      </c>
      <c r="G48" s="179"/>
      <c r="H48" s="158">
        <v>583</v>
      </c>
      <c r="I48" s="158"/>
      <c r="J48" s="179"/>
      <c r="K48" s="160" t="e">
        <f t="shared" si="6"/>
        <v>#DIV/0!</v>
      </c>
      <c r="L48" s="224">
        <f t="shared" si="5"/>
        <v>0</v>
      </c>
    </row>
    <row r="49" spans="2:12">
      <c r="B49" s="144"/>
      <c r="C49" s="147"/>
      <c r="D49" s="144"/>
      <c r="E49" s="144">
        <v>3214</v>
      </c>
      <c r="F49" s="211" t="s">
        <v>70</v>
      </c>
      <c r="G49" s="179"/>
      <c r="H49" s="158">
        <v>800</v>
      </c>
      <c r="I49" s="158"/>
      <c r="J49" s="179"/>
      <c r="K49" s="160" t="e">
        <f t="shared" si="6"/>
        <v>#DIV/0!</v>
      </c>
      <c r="L49" s="224">
        <f t="shared" si="5"/>
        <v>0</v>
      </c>
    </row>
    <row r="50" spans="2:12">
      <c r="B50" s="207"/>
      <c r="C50" s="208"/>
      <c r="D50" s="207">
        <v>322</v>
      </c>
      <c r="E50" s="207"/>
      <c r="F50" s="264" t="s">
        <v>71</v>
      </c>
      <c r="G50" s="210">
        <f>SUM(G51:G53)</f>
        <v>1512.53</v>
      </c>
      <c r="H50" s="209">
        <f>SUM(H51:H53)</f>
        <v>1977</v>
      </c>
      <c r="I50" s="209">
        <f>SUM(I51:I53)</f>
        <v>0</v>
      </c>
      <c r="J50" s="210">
        <f>SUM(J51:J53)</f>
        <v>1785.81</v>
      </c>
      <c r="K50" s="222">
        <f t="shared" si="6"/>
        <v>118.067740805141</v>
      </c>
      <c r="L50" s="223">
        <f t="shared" si="5"/>
        <v>90.329286798179098</v>
      </c>
    </row>
    <row r="51" spans="2:12">
      <c r="B51" s="144"/>
      <c r="C51" s="147"/>
      <c r="D51" s="144"/>
      <c r="E51" s="144">
        <v>3221</v>
      </c>
      <c r="F51" s="261" t="s">
        <v>72</v>
      </c>
      <c r="G51" s="179">
        <v>245.94</v>
      </c>
      <c r="H51" s="158">
        <v>300</v>
      </c>
      <c r="I51" s="158">
        <v>0</v>
      </c>
      <c r="J51" s="179">
        <v>170.75</v>
      </c>
      <c r="K51" s="160">
        <f t="shared" si="6"/>
        <v>69.427502642920999</v>
      </c>
      <c r="L51" s="224">
        <f t="shared" si="5"/>
        <v>56.9166666666667</v>
      </c>
    </row>
    <row r="52" spans="2:12">
      <c r="B52" s="144"/>
      <c r="C52" s="147"/>
      <c r="D52" s="144"/>
      <c r="E52" s="144">
        <v>3223</v>
      </c>
      <c r="F52" s="261" t="s">
        <v>73</v>
      </c>
      <c r="G52" s="179">
        <v>1266.5899999999999</v>
      </c>
      <c r="H52" s="158">
        <v>1677</v>
      </c>
      <c r="I52" s="158">
        <v>0</v>
      </c>
      <c r="J52" s="179">
        <v>1598.18</v>
      </c>
      <c r="K52" s="160">
        <f t="shared" si="6"/>
        <v>126.179742458096</v>
      </c>
      <c r="L52" s="224">
        <f t="shared" si="5"/>
        <v>95.299940369707798</v>
      </c>
    </row>
    <row r="53" spans="2:12">
      <c r="B53" s="144"/>
      <c r="C53" s="147"/>
      <c r="D53" s="144"/>
      <c r="E53" s="144">
        <v>3225</v>
      </c>
      <c r="F53" s="261" t="s">
        <v>74</v>
      </c>
      <c r="G53" s="179"/>
      <c r="H53" s="158"/>
      <c r="I53" s="158"/>
      <c r="J53" s="179">
        <v>16.88</v>
      </c>
      <c r="K53" s="160"/>
      <c r="L53" s="224"/>
    </row>
    <row r="54" spans="2:12">
      <c r="B54" s="207"/>
      <c r="C54" s="208"/>
      <c r="D54" s="207">
        <v>323</v>
      </c>
      <c r="E54" s="207"/>
      <c r="F54" s="264" t="s">
        <v>75</v>
      </c>
      <c r="G54" s="210">
        <f>SUM(G55:G62)</f>
        <v>3778.73</v>
      </c>
      <c r="H54" s="209">
        <f>SUM(H55:H62)</f>
        <v>5885</v>
      </c>
      <c r="I54" s="209">
        <f>SUM(I55:I62)</f>
        <v>0</v>
      </c>
      <c r="J54" s="210">
        <f>SUM(J55:J62)</f>
        <v>4520.4399999999996</v>
      </c>
      <c r="K54" s="222">
        <f t="shared" si="6"/>
        <v>119.628552450162</v>
      </c>
      <c r="L54" s="223">
        <f t="shared" si="5"/>
        <v>76.812914188615096</v>
      </c>
    </row>
    <row r="55" spans="2:12">
      <c r="B55" s="144"/>
      <c r="C55" s="147"/>
      <c r="D55" s="144"/>
      <c r="E55" s="144">
        <v>3231</v>
      </c>
      <c r="F55" s="261" t="s">
        <v>76</v>
      </c>
      <c r="G55" s="179">
        <v>811.09</v>
      </c>
      <c r="H55" s="158">
        <v>1010</v>
      </c>
      <c r="I55" s="158"/>
      <c r="J55" s="179">
        <v>1067.8900000000001</v>
      </c>
      <c r="K55" s="160">
        <f t="shared" si="6"/>
        <v>131.661098028579</v>
      </c>
      <c r="L55" s="224">
        <f t="shared" si="5"/>
        <v>105.73168316831701</v>
      </c>
    </row>
    <row r="56" spans="2:12">
      <c r="B56" s="144"/>
      <c r="C56" s="147"/>
      <c r="D56" s="144"/>
      <c r="E56" s="144">
        <v>3232</v>
      </c>
      <c r="F56" s="261" t="s">
        <v>77</v>
      </c>
      <c r="G56" s="179">
        <v>790.1</v>
      </c>
      <c r="H56" s="158">
        <v>588</v>
      </c>
      <c r="I56" s="158"/>
      <c r="J56" s="179">
        <v>645.66999999999996</v>
      </c>
      <c r="K56" s="160">
        <f t="shared" si="6"/>
        <v>81.720035438552102</v>
      </c>
      <c r="L56" s="224">
        <f t="shared" si="5"/>
        <v>109.807823129252</v>
      </c>
    </row>
    <row r="57" spans="2:12">
      <c r="B57" s="144"/>
      <c r="C57" s="147"/>
      <c r="D57" s="144"/>
      <c r="E57" s="144">
        <v>3233</v>
      </c>
      <c r="F57" s="261" t="s">
        <v>78</v>
      </c>
      <c r="G57" s="179"/>
      <c r="H57" s="158">
        <v>500</v>
      </c>
      <c r="I57" s="158"/>
      <c r="J57" s="179"/>
      <c r="K57" s="160">
        <v>0</v>
      </c>
      <c r="L57" s="224">
        <f t="shared" si="5"/>
        <v>0</v>
      </c>
    </row>
    <row r="58" spans="2:12">
      <c r="B58" s="144"/>
      <c r="C58" s="147"/>
      <c r="D58" s="144"/>
      <c r="E58" s="144"/>
      <c r="F58" s="261" t="s">
        <v>79</v>
      </c>
      <c r="G58" s="179"/>
      <c r="H58" s="158"/>
      <c r="I58" s="158"/>
      <c r="J58" s="179">
        <v>388.2</v>
      </c>
      <c r="K58" s="160"/>
      <c r="L58" s="224"/>
    </row>
    <row r="59" spans="2:12">
      <c r="B59" s="144"/>
      <c r="C59" s="147"/>
      <c r="D59" s="144"/>
      <c r="E59" s="144">
        <v>3236</v>
      </c>
      <c r="F59" s="261" t="s">
        <v>80</v>
      </c>
      <c r="G59" s="179"/>
      <c r="H59" s="158">
        <v>700</v>
      </c>
      <c r="I59" s="158"/>
      <c r="J59" s="179">
        <v>620</v>
      </c>
      <c r="K59" s="160"/>
      <c r="L59" s="224">
        <f t="shared" si="5"/>
        <v>88.571428571428598</v>
      </c>
    </row>
    <row r="60" spans="2:12">
      <c r="B60" s="144"/>
      <c r="C60" s="147"/>
      <c r="D60" s="144"/>
      <c r="E60" s="144">
        <v>3237</v>
      </c>
      <c r="F60" s="261" t="s">
        <v>81</v>
      </c>
      <c r="G60" s="179">
        <v>1436.54</v>
      </c>
      <c r="H60" s="158">
        <v>1912</v>
      </c>
      <c r="I60" s="158"/>
      <c r="J60" s="179">
        <v>1623.17</v>
      </c>
      <c r="K60" s="160">
        <v>0</v>
      </c>
      <c r="L60" s="224">
        <f t="shared" si="5"/>
        <v>84.893828451882897</v>
      </c>
    </row>
    <row r="61" spans="2:12">
      <c r="B61" s="144"/>
      <c r="C61" s="147"/>
      <c r="D61" s="144"/>
      <c r="E61" s="144">
        <v>3238</v>
      </c>
      <c r="F61" s="261" t="s">
        <v>82</v>
      </c>
      <c r="G61" s="179"/>
      <c r="H61" s="158">
        <v>1000</v>
      </c>
      <c r="I61" s="158"/>
      <c r="J61" s="179"/>
      <c r="K61" s="160"/>
      <c r="L61" s="224"/>
    </row>
    <row r="62" spans="2:12">
      <c r="B62" s="144"/>
      <c r="C62" s="147"/>
      <c r="D62" s="144"/>
      <c r="E62" s="144">
        <v>3239</v>
      </c>
      <c r="F62" s="261" t="s">
        <v>83</v>
      </c>
      <c r="G62" s="179">
        <v>741</v>
      </c>
      <c r="H62" s="158">
        <v>175</v>
      </c>
      <c r="I62" s="158"/>
      <c r="J62" s="179">
        <v>175.51</v>
      </c>
      <c r="K62" s="160">
        <v>0</v>
      </c>
      <c r="L62" s="224">
        <f t="shared" si="5"/>
        <v>100.29142857142899</v>
      </c>
    </row>
    <row r="63" spans="2:12">
      <c r="B63" s="207"/>
      <c r="C63" s="208"/>
      <c r="D63" s="207">
        <v>329</v>
      </c>
      <c r="E63" s="207"/>
      <c r="F63" s="264" t="s">
        <v>84</v>
      </c>
      <c r="G63" s="210">
        <f>SUM(G64:G67)</f>
        <v>1486.96</v>
      </c>
      <c r="H63" s="209">
        <f>SUM(H64:H67)</f>
        <v>1134</v>
      </c>
      <c r="I63" s="209">
        <f>SUM(I64:I67)</f>
        <v>0</v>
      </c>
      <c r="J63" s="210">
        <f>SUM(J64:J67)</f>
        <v>1017.51</v>
      </c>
      <c r="K63" s="222">
        <f>J63/G63*100</f>
        <v>68.428875020175397</v>
      </c>
      <c r="L63" s="223">
        <f t="shared" si="5"/>
        <v>89.727513227513199</v>
      </c>
    </row>
    <row r="64" spans="2:12">
      <c r="B64" s="144"/>
      <c r="C64" s="147"/>
      <c r="D64" s="144"/>
      <c r="E64" s="84">
        <v>3291</v>
      </c>
      <c r="F64" s="261" t="s">
        <v>85</v>
      </c>
      <c r="G64" s="179">
        <v>801.68</v>
      </c>
      <c r="H64" s="158">
        <v>225</v>
      </c>
      <c r="I64" s="158"/>
      <c r="J64" s="179">
        <v>257.55</v>
      </c>
      <c r="K64" s="160">
        <v>0</v>
      </c>
      <c r="L64" s="224">
        <f t="shared" si="5"/>
        <v>114.466666666667</v>
      </c>
    </row>
    <row r="65" spans="2:12">
      <c r="B65" s="144"/>
      <c r="C65" s="147"/>
      <c r="D65" s="145"/>
      <c r="E65" s="84">
        <v>3292</v>
      </c>
      <c r="F65" s="256" t="s">
        <v>86</v>
      </c>
      <c r="G65" s="179">
        <v>650.58000000000004</v>
      </c>
      <c r="H65" s="158">
        <v>759</v>
      </c>
      <c r="I65" s="158"/>
      <c r="J65" s="179">
        <v>758.46</v>
      </c>
      <c r="K65" s="160">
        <v>0</v>
      </c>
      <c r="L65" s="224">
        <f t="shared" si="5"/>
        <v>99.928853754940704</v>
      </c>
    </row>
    <row r="66" spans="2:12">
      <c r="B66" s="144"/>
      <c r="C66" s="147"/>
      <c r="D66" s="145"/>
      <c r="E66" s="84">
        <v>3294</v>
      </c>
      <c r="F66" s="256" t="s">
        <v>87</v>
      </c>
      <c r="G66" s="179">
        <v>1.5</v>
      </c>
      <c r="H66" s="158"/>
      <c r="I66" s="158"/>
      <c r="J66" s="179">
        <v>1.5</v>
      </c>
      <c r="K66" s="160">
        <f>J66/G66*100</f>
        <v>100</v>
      </c>
      <c r="L66" s="224" t="e">
        <f t="shared" si="5"/>
        <v>#DIV/0!</v>
      </c>
    </row>
    <row r="67" spans="2:12">
      <c r="B67" s="144"/>
      <c r="C67" s="144"/>
      <c r="D67" s="145"/>
      <c r="E67" s="84">
        <v>3295</v>
      </c>
      <c r="F67" s="256" t="s">
        <v>88</v>
      </c>
      <c r="G67" s="179">
        <v>33.200000000000003</v>
      </c>
      <c r="H67" s="158">
        <v>150</v>
      </c>
      <c r="I67" s="158">
        <v>0</v>
      </c>
      <c r="J67" s="179">
        <v>0</v>
      </c>
      <c r="K67" s="160">
        <v>0</v>
      </c>
      <c r="L67" s="224">
        <f t="shared" si="5"/>
        <v>0</v>
      </c>
    </row>
    <row r="68" spans="2:12" ht="22.5" customHeight="1">
      <c r="B68" s="193"/>
      <c r="C68" s="193">
        <v>34</v>
      </c>
      <c r="D68" s="197"/>
      <c r="E68" s="225"/>
      <c r="F68" s="263" t="s">
        <v>89</v>
      </c>
      <c r="G68" s="190">
        <f t="shared" ref="G68:J69" si="7">G69</f>
        <v>318.89</v>
      </c>
      <c r="H68" s="191">
        <f t="shared" si="7"/>
        <v>338</v>
      </c>
      <c r="I68" s="191">
        <f t="shared" si="7"/>
        <v>0</v>
      </c>
      <c r="J68" s="190">
        <f t="shared" si="7"/>
        <v>290.52999999999997</v>
      </c>
      <c r="K68" s="213">
        <f>J68/G68*100</f>
        <v>91.106651196337296</v>
      </c>
      <c r="L68" s="221">
        <f t="shared" si="5"/>
        <v>85.955621301775096</v>
      </c>
    </row>
    <row r="69" spans="2:12">
      <c r="B69" s="207"/>
      <c r="C69" s="207"/>
      <c r="D69" s="226">
        <v>343</v>
      </c>
      <c r="E69" s="227"/>
      <c r="F69" s="262" t="s">
        <v>90</v>
      </c>
      <c r="G69" s="210">
        <f t="shared" si="7"/>
        <v>318.89</v>
      </c>
      <c r="H69" s="209">
        <f t="shared" si="7"/>
        <v>338</v>
      </c>
      <c r="I69" s="209">
        <f t="shared" si="7"/>
        <v>0</v>
      </c>
      <c r="J69" s="210">
        <f>J70+J71</f>
        <v>290.52999999999997</v>
      </c>
      <c r="K69" s="222">
        <f>J69/G69*100</f>
        <v>91.106651196337296</v>
      </c>
      <c r="L69" s="223">
        <f t="shared" si="5"/>
        <v>85.955621301775096</v>
      </c>
    </row>
    <row r="70" spans="2:12">
      <c r="B70" s="144"/>
      <c r="C70" s="144"/>
      <c r="D70" s="145"/>
      <c r="E70" s="84">
        <v>3431</v>
      </c>
      <c r="F70" s="256" t="s">
        <v>91</v>
      </c>
      <c r="G70" s="179">
        <v>318.89</v>
      </c>
      <c r="H70" s="158">
        <v>338</v>
      </c>
      <c r="I70" s="158">
        <v>0</v>
      </c>
      <c r="J70" s="179">
        <v>290.38</v>
      </c>
      <c r="K70" s="160">
        <f>J70/G70*100</f>
        <v>91.059613032707205</v>
      </c>
      <c r="L70" s="224">
        <f t="shared" si="5"/>
        <v>85.911242603550306</v>
      </c>
    </row>
    <row r="71" spans="2:12">
      <c r="B71" s="144"/>
      <c r="C71" s="144"/>
      <c r="D71" s="145"/>
      <c r="E71" s="84">
        <v>3432</v>
      </c>
      <c r="F71" s="256" t="s">
        <v>92</v>
      </c>
      <c r="G71" s="179"/>
      <c r="H71" s="158"/>
      <c r="I71" s="158"/>
      <c r="J71" s="179">
        <v>0.15</v>
      </c>
      <c r="K71" s="160"/>
      <c r="L71" s="224"/>
    </row>
    <row r="72" spans="2:12" ht="27" customHeight="1">
      <c r="B72" s="201">
        <v>4</v>
      </c>
      <c r="C72" s="201"/>
      <c r="D72" s="201"/>
      <c r="E72" s="201"/>
      <c r="F72" s="228" t="s">
        <v>93</v>
      </c>
      <c r="G72" s="229">
        <f>G73+G76</f>
        <v>0</v>
      </c>
      <c r="H72" s="205">
        <f>H73+H76</f>
        <v>3900</v>
      </c>
      <c r="I72" s="205">
        <f>I73+I76</f>
        <v>0</v>
      </c>
      <c r="J72" s="229">
        <f>J73+J76</f>
        <v>2195.5</v>
      </c>
      <c r="K72" s="219">
        <v>0</v>
      </c>
      <c r="L72" s="220">
        <f t="shared" si="5"/>
        <v>56.294871794871803</v>
      </c>
    </row>
    <row r="73" spans="2:12" ht="23.25" customHeight="1">
      <c r="B73" s="189"/>
      <c r="C73" s="189">
        <v>41</v>
      </c>
      <c r="D73" s="189"/>
      <c r="E73" s="189"/>
      <c r="F73" s="230" t="s">
        <v>94</v>
      </c>
      <c r="G73" s="190">
        <f>G74</f>
        <v>0</v>
      </c>
      <c r="H73" s="191">
        <f>H74</f>
        <v>1000</v>
      </c>
      <c r="I73" s="191">
        <f>I74</f>
        <v>0</v>
      </c>
      <c r="J73" s="190">
        <f>J74</f>
        <v>0</v>
      </c>
      <c r="K73" s="213">
        <v>0</v>
      </c>
      <c r="L73" s="221">
        <f t="shared" si="5"/>
        <v>0</v>
      </c>
    </row>
    <row r="74" spans="2:12">
      <c r="B74" s="231"/>
      <c r="C74" s="231"/>
      <c r="D74" s="207">
        <v>412</v>
      </c>
      <c r="E74" s="207"/>
      <c r="F74" s="265" t="s">
        <v>95</v>
      </c>
      <c r="G74" s="210">
        <f t="shared" ref="G74:J74" si="8">G75</f>
        <v>0</v>
      </c>
      <c r="H74" s="209">
        <f t="shared" si="8"/>
        <v>1000</v>
      </c>
      <c r="I74" s="209">
        <f t="shared" si="8"/>
        <v>0</v>
      </c>
      <c r="J74" s="210">
        <f t="shared" si="8"/>
        <v>0</v>
      </c>
      <c r="K74" s="222">
        <v>0</v>
      </c>
      <c r="L74" s="223">
        <f t="shared" si="5"/>
        <v>0</v>
      </c>
    </row>
    <row r="75" spans="2:12">
      <c r="B75" s="143"/>
      <c r="C75" s="143"/>
      <c r="D75" s="144"/>
      <c r="E75" s="144">
        <v>4123</v>
      </c>
      <c r="F75" s="256" t="s">
        <v>96</v>
      </c>
      <c r="G75" s="179"/>
      <c r="H75" s="158">
        <v>1000</v>
      </c>
      <c r="I75" s="158">
        <v>0</v>
      </c>
      <c r="J75" s="179"/>
      <c r="K75" s="160">
        <v>0</v>
      </c>
      <c r="L75" s="224">
        <f t="shared" si="5"/>
        <v>0</v>
      </c>
    </row>
    <row r="76" spans="2:12">
      <c r="B76" s="189"/>
      <c r="C76" s="189">
        <v>42</v>
      </c>
      <c r="D76" s="189"/>
      <c r="E76" s="189"/>
      <c r="F76" s="230" t="s">
        <v>97</v>
      </c>
      <c r="G76" s="190">
        <f>G77</f>
        <v>0</v>
      </c>
      <c r="H76" s="191">
        <f>H77</f>
        <v>2900</v>
      </c>
      <c r="I76" s="191">
        <f>I77</f>
        <v>0</v>
      </c>
      <c r="J76" s="190">
        <f>J77</f>
        <v>2195.5</v>
      </c>
      <c r="K76" s="213">
        <v>0</v>
      </c>
      <c r="L76" s="221">
        <f t="shared" ref="L76:L78" si="9">J76/H76*100</f>
        <v>75.7068965517241</v>
      </c>
    </row>
    <row r="77" spans="2:12">
      <c r="B77" s="231"/>
      <c r="C77" s="231"/>
      <c r="D77" s="207">
        <v>422</v>
      </c>
      <c r="E77" s="207"/>
      <c r="F77" s="265" t="s">
        <v>98</v>
      </c>
      <c r="G77" s="210">
        <f t="shared" ref="G77:J77" si="10">G78</f>
        <v>0</v>
      </c>
      <c r="H77" s="209">
        <f t="shared" si="10"/>
        <v>2900</v>
      </c>
      <c r="I77" s="209">
        <f t="shared" si="10"/>
        <v>0</v>
      </c>
      <c r="J77" s="210">
        <f t="shared" si="10"/>
        <v>2195.5</v>
      </c>
      <c r="K77" s="222">
        <v>0</v>
      </c>
      <c r="L77" s="223">
        <f t="shared" si="9"/>
        <v>75.7068965517241</v>
      </c>
    </row>
    <row r="78" spans="2:12">
      <c r="B78" s="143"/>
      <c r="C78" s="143"/>
      <c r="D78" s="144"/>
      <c r="E78" s="144">
        <v>4221</v>
      </c>
      <c r="F78" s="256" t="s">
        <v>99</v>
      </c>
      <c r="G78" s="179"/>
      <c r="H78" s="158">
        <v>2900</v>
      </c>
      <c r="I78" s="158">
        <v>0</v>
      </c>
      <c r="J78" s="179">
        <v>2195.5</v>
      </c>
      <c r="K78" s="160">
        <v>0</v>
      </c>
      <c r="L78" s="224">
        <f t="shared" si="9"/>
        <v>75.7068965517241</v>
      </c>
    </row>
  </sheetData>
  <mergeCells count="9">
    <mergeCell ref="B9:F9"/>
    <mergeCell ref="B10:F10"/>
    <mergeCell ref="B33:F33"/>
    <mergeCell ref="B34:F34"/>
    <mergeCell ref="B1:F1"/>
    <mergeCell ref="B2:F2"/>
    <mergeCell ref="B3:L3"/>
    <mergeCell ref="B5:L5"/>
    <mergeCell ref="B7:L7"/>
  </mergeCells>
  <pageMargins left="0.7" right="0.7" top="0.75" bottom="0.75" header="0.3" footer="0.3"/>
  <pageSetup paperSize="9" scale="60" fitToHeight="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H26"/>
  <sheetViews>
    <sheetView workbookViewId="0">
      <selection activeCell="F28" sqref="F28"/>
    </sheetView>
  </sheetViews>
  <sheetFormatPr defaultColWidth="9" defaultRowHeight="14.4"/>
  <cols>
    <col min="2" max="2" width="37.6640625" customWidth="1"/>
    <col min="3" max="6" width="25.33203125" customWidth="1"/>
    <col min="7" max="8" width="15.6640625" customWidth="1"/>
  </cols>
  <sheetData>
    <row r="1" spans="2:8" ht="15.6">
      <c r="B1" s="269" t="s">
        <v>32</v>
      </c>
      <c r="C1" s="269"/>
    </row>
    <row r="2" spans="2:8" ht="15.6">
      <c r="B2" s="269" t="s">
        <v>33</v>
      </c>
      <c r="C2" s="269"/>
    </row>
    <row r="3" spans="2:8" ht="17.399999999999999">
      <c r="B3" s="120"/>
      <c r="C3" s="120"/>
      <c r="D3" s="120"/>
      <c r="E3" s="120"/>
      <c r="F3" s="133"/>
      <c r="G3" s="133"/>
      <c r="H3" s="133"/>
    </row>
    <row r="4" spans="2:8" ht="15.75" customHeight="1">
      <c r="B4" s="272" t="s">
        <v>100</v>
      </c>
      <c r="C4" s="272"/>
      <c r="D4" s="272"/>
      <c r="E4" s="272"/>
      <c r="F4" s="272"/>
      <c r="G4" s="272"/>
      <c r="H4" s="272"/>
    </row>
    <row r="5" spans="2:8" ht="17.399999999999999">
      <c r="B5" s="120"/>
      <c r="C5" s="120"/>
      <c r="D5" s="120"/>
      <c r="E5" s="120"/>
      <c r="F5" s="133"/>
      <c r="G5" s="133"/>
      <c r="H5" s="133" t="s">
        <v>8</v>
      </c>
    </row>
    <row r="6" spans="2:8" ht="26.4">
      <c r="B6" s="122" t="s">
        <v>9</v>
      </c>
      <c r="C6" s="122" t="s">
        <v>10</v>
      </c>
      <c r="D6" s="122" t="s">
        <v>11</v>
      </c>
      <c r="E6" s="122" t="s">
        <v>12</v>
      </c>
      <c r="F6" s="122" t="s">
        <v>13</v>
      </c>
      <c r="G6" s="122" t="s">
        <v>14</v>
      </c>
      <c r="H6" s="122" t="s">
        <v>15</v>
      </c>
    </row>
    <row r="7" spans="2:8">
      <c r="B7" s="122">
        <v>1</v>
      </c>
      <c r="C7" s="122">
        <v>2</v>
      </c>
      <c r="D7" s="122">
        <v>3</v>
      </c>
      <c r="E7" s="122">
        <v>4</v>
      </c>
      <c r="F7" s="122">
        <v>5</v>
      </c>
      <c r="G7" s="122" t="s">
        <v>16</v>
      </c>
      <c r="H7" s="122" t="s">
        <v>17</v>
      </c>
    </row>
    <row r="8" spans="2:8">
      <c r="B8" s="150" t="s">
        <v>101</v>
      </c>
      <c r="C8" s="151">
        <f>C9+C11+C13+C15+C17</f>
        <v>53731.76</v>
      </c>
      <c r="D8" s="151">
        <f>D9+D11+D13+D17</f>
        <v>78808</v>
      </c>
      <c r="E8" s="166">
        <f>E9+E13+E11+E17</f>
        <v>0</v>
      </c>
      <c r="F8" s="167">
        <f>F9+F11+F13+F17</f>
        <v>78809.5</v>
      </c>
      <c r="G8" s="153">
        <f>F8/C8*100</f>
        <v>146.67209858750201</v>
      </c>
      <c r="H8" s="153">
        <f>F8/D8*100</f>
        <v>100.001903360065</v>
      </c>
    </row>
    <row r="9" spans="2:8">
      <c r="B9" s="168" t="s">
        <v>102</v>
      </c>
      <c r="C9" s="169">
        <f>C10</f>
        <v>53089.120000000003</v>
      </c>
      <c r="D9" s="169">
        <f>D10</f>
        <v>66025</v>
      </c>
      <c r="E9" s="169">
        <f>E10</f>
        <v>0</v>
      </c>
      <c r="F9" s="170">
        <f>F10</f>
        <v>66364</v>
      </c>
      <c r="G9" s="171">
        <f>F9/C9*100</f>
        <v>125.00489742531001</v>
      </c>
      <c r="H9" s="171">
        <f>F9/D9*100</f>
        <v>100.51344187807599</v>
      </c>
    </row>
    <row r="10" spans="2:8">
      <c r="B10" s="266" t="s">
        <v>103</v>
      </c>
      <c r="C10" s="158">
        <f>' Račun prihoda i rashoda'!G23</f>
        <v>53089.120000000003</v>
      </c>
      <c r="D10" s="172">
        <v>66025</v>
      </c>
      <c r="E10" s="172">
        <v>0</v>
      </c>
      <c r="F10" s="173">
        <v>66364</v>
      </c>
      <c r="G10" s="174">
        <f>F10/C10*100</f>
        <v>125.00489742531001</v>
      </c>
      <c r="H10" s="174">
        <f>F10/D10*100</f>
        <v>100.51344187807599</v>
      </c>
    </row>
    <row r="11" spans="2:8">
      <c r="B11" s="168" t="s">
        <v>104</v>
      </c>
      <c r="C11" s="169"/>
      <c r="D11" s="169"/>
      <c r="E11" s="175"/>
      <c r="F11" s="170"/>
      <c r="G11" s="171"/>
      <c r="H11" s="171"/>
    </row>
    <row r="12" spans="2:8">
      <c r="B12" s="141" t="s">
        <v>105</v>
      </c>
      <c r="C12" s="172"/>
      <c r="D12" s="172"/>
      <c r="E12" s="176"/>
      <c r="F12" s="173"/>
      <c r="G12" s="174"/>
      <c r="H12" s="174"/>
    </row>
    <row r="13" spans="2:8">
      <c r="B13" s="168" t="s">
        <v>106</v>
      </c>
      <c r="C13" s="169">
        <f>C14</f>
        <v>642.64</v>
      </c>
      <c r="D13" s="169">
        <f>D14</f>
        <v>12783</v>
      </c>
      <c r="E13" s="175">
        <f>E14</f>
        <v>0</v>
      </c>
      <c r="F13" s="170">
        <f>F14</f>
        <v>12445.5</v>
      </c>
      <c r="G13" s="171">
        <f>F13/C13*100</f>
        <v>1936.6208141416701</v>
      </c>
      <c r="H13" s="171">
        <f>F13/D13*100</f>
        <v>97.359774700774494</v>
      </c>
    </row>
    <row r="14" spans="2:8">
      <c r="B14" s="141" t="s">
        <v>107</v>
      </c>
      <c r="C14" s="172">
        <v>642.64</v>
      </c>
      <c r="D14" s="172">
        <v>12783</v>
      </c>
      <c r="E14" s="176">
        <v>0</v>
      </c>
      <c r="F14" s="173">
        <v>12445.5</v>
      </c>
      <c r="G14" s="174">
        <f>F14/C14*100</f>
        <v>1936.6208141416701</v>
      </c>
      <c r="H14" s="174">
        <f>F14/D14*100</f>
        <v>97.359774700774494</v>
      </c>
    </row>
    <row r="15" spans="2:8">
      <c r="B15" s="154" t="s">
        <v>108</v>
      </c>
      <c r="C15" s="169">
        <f>C16</f>
        <v>0</v>
      </c>
      <c r="D15" s="161"/>
      <c r="E15" s="177"/>
      <c r="F15" s="178"/>
      <c r="G15" s="165"/>
      <c r="H15" s="165"/>
    </row>
    <row r="16" spans="2:8">
      <c r="B16" s="141" t="s">
        <v>109</v>
      </c>
      <c r="C16" s="172">
        <v>0</v>
      </c>
      <c r="D16" s="172"/>
      <c r="E16" s="176"/>
      <c r="F16" s="173"/>
      <c r="G16" s="174"/>
      <c r="H16" s="174"/>
    </row>
    <row r="17" spans="2:8">
      <c r="B17" s="168" t="s">
        <v>110</v>
      </c>
      <c r="C17" s="169">
        <f>C18</f>
        <v>0</v>
      </c>
      <c r="D17" s="169">
        <f>D18</f>
        <v>0</v>
      </c>
      <c r="E17" s="175">
        <f>E18</f>
        <v>0</v>
      </c>
      <c r="F17" s="170">
        <f>F18</f>
        <v>0</v>
      </c>
      <c r="G17" s="171">
        <v>0</v>
      </c>
      <c r="H17" s="171">
        <v>0</v>
      </c>
    </row>
    <row r="18" spans="2:8">
      <c r="B18" s="141" t="s">
        <v>111</v>
      </c>
      <c r="C18" s="172">
        <f>' Račun prihoda i rashoda'!G13</f>
        <v>0</v>
      </c>
      <c r="D18" s="172">
        <v>0</v>
      </c>
      <c r="E18" s="176">
        <v>0</v>
      </c>
      <c r="F18" s="173">
        <v>0</v>
      </c>
      <c r="G18" s="174">
        <v>0</v>
      </c>
      <c r="H18" s="174">
        <v>0</v>
      </c>
    </row>
    <row r="19" spans="2:8" ht="15.75" customHeight="1">
      <c r="B19" s="150" t="s">
        <v>112</v>
      </c>
      <c r="C19" s="167">
        <f>C20+C22+C24</f>
        <v>54451.28</v>
      </c>
      <c r="D19" s="151">
        <f>D20+D22+D24</f>
        <v>78808</v>
      </c>
      <c r="E19" s="166">
        <f>E20+E22+E24</f>
        <v>0</v>
      </c>
      <c r="F19" s="167">
        <f>F20+F22+F24</f>
        <v>75171.28</v>
      </c>
      <c r="G19" s="153">
        <f>F19/C19*100</f>
        <v>138.052365343845</v>
      </c>
      <c r="H19" s="153">
        <f>F19/D19*100</f>
        <v>95.385341589686305</v>
      </c>
    </row>
    <row r="20" spans="2:8" ht="15.75" customHeight="1">
      <c r="B20" s="168" t="s">
        <v>102</v>
      </c>
      <c r="C20" s="170">
        <f>C21</f>
        <v>53089.120000000003</v>
      </c>
      <c r="D20" s="169">
        <f>D21</f>
        <v>66025</v>
      </c>
      <c r="E20" s="169">
        <f>E21</f>
        <v>0</v>
      </c>
      <c r="F20" s="170">
        <f>F21</f>
        <v>66025</v>
      </c>
      <c r="G20" s="171">
        <f>F20/C20*100</f>
        <v>124.366348509826</v>
      </c>
      <c r="H20" s="171">
        <f>F20/D20*100</f>
        <v>100</v>
      </c>
    </row>
    <row r="21" spans="2:8">
      <c r="B21" s="266" t="s">
        <v>103</v>
      </c>
      <c r="C21" s="179">
        <v>53089.120000000003</v>
      </c>
      <c r="D21" s="158">
        <v>66025</v>
      </c>
      <c r="E21" s="158">
        <v>0</v>
      </c>
      <c r="F21" s="180">
        <v>66025</v>
      </c>
      <c r="G21" s="160">
        <f>F21/C21*100</f>
        <v>124.366348509826</v>
      </c>
      <c r="H21" s="160">
        <f>F21/D21*100</f>
        <v>100</v>
      </c>
    </row>
    <row r="22" spans="2:8">
      <c r="B22" s="154" t="s">
        <v>106</v>
      </c>
      <c r="C22" s="181">
        <f>C23</f>
        <v>1362.16</v>
      </c>
      <c r="D22" s="155">
        <f>D23</f>
        <v>12783</v>
      </c>
      <c r="E22" s="182">
        <f>E23</f>
        <v>0</v>
      </c>
      <c r="F22" s="181">
        <f>F23</f>
        <v>9146.2800000000007</v>
      </c>
      <c r="G22" s="157">
        <f>F22/C22*100</f>
        <v>671.454161038351</v>
      </c>
      <c r="H22" s="157">
        <f>F22/D22*100</f>
        <v>71.550340295705197</v>
      </c>
    </row>
    <row r="23" spans="2:8">
      <c r="B23" s="141" t="s">
        <v>107</v>
      </c>
      <c r="C23" s="179">
        <v>1362.16</v>
      </c>
      <c r="D23" s="158">
        <v>12783</v>
      </c>
      <c r="E23" s="183">
        <v>0</v>
      </c>
      <c r="F23" s="179">
        <v>9146.2800000000007</v>
      </c>
      <c r="G23" s="160">
        <f>F23/C23*100</f>
        <v>671.454161038351</v>
      </c>
      <c r="H23" s="160">
        <f>F23/D23*100</f>
        <v>71.550340295705197</v>
      </c>
    </row>
    <row r="24" spans="2:8">
      <c r="B24" s="154" t="s">
        <v>110</v>
      </c>
      <c r="C24" s="181">
        <f>C25</f>
        <v>0</v>
      </c>
      <c r="D24" s="155">
        <f>D25</f>
        <v>0</v>
      </c>
      <c r="E24" s="182">
        <f>E25</f>
        <v>0</v>
      </c>
      <c r="F24" s="181">
        <f>F25</f>
        <v>0</v>
      </c>
      <c r="G24" s="157">
        <v>0</v>
      </c>
      <c r="H24" s="157">
        <v>0</v>
      </c>
    </row>
    <row r="25" spans="2:8">
      <c r="B25" s="141" t="s">
        <v>111</v>
      </c>
      <c r="C25" s="179">
        <v>0</v>
      </c>
      <c r="D25" s="158">
        <v>0</v>
      </c>
      <c r="E25" s="183">
        <v>0</v>
      </c>
      <c r="F25" s="179">
        <v>0</v>
      </c>
      <c r="G25" s="160">
        <v>0</v>
      </c>
      <c r="H25" s="153">
        <v>0</v>
      </c>
    </row>
    <row r="26" spans="2:8">
      <c r="B26" s="143" t="s">
        <v>55</v>
      </c>
      <c r="C26" s="179"/>
      <c r="D26" s="158"/>
      <c r="E26" s="183"/>
      <c r="F26" s="179"/>
      <c r="G26" s="160"/>
      <c r="H26" s="160"/>
    </row>
  </sheetData>
  <mergeCells count="3">
    <mergeCell ref="B1:C1"/>
    <mergeCell ref="B2:C2"/>
    <mergeCell ref="B4:H4"/>
  </mergeCells>
  <pageMargins left="0.7" right="0.7" top="0.75" bottom="0.75" header="0.3" footer="0.3"/>
  <pageSetup paperSize="9" scale="73" fitToHeight="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H14"/>
  <sheetViews>
    <sheetView workbookViewId="0">
      <selection activeCell="F18" sqref="F18"/>
    </sheetView>
  </sheetViews>
  <sheetFormatPr defaultColWidth="9" defaultRowHeight="14.4"/>
  <cols>
    <col min="2" max="2" width="42.5546875" customWidth="1"/>
    <col min="3" max="6" width="25.33203125" customWidth="1"/>
    <col min="7" max="8" width="15.6640625" customWidth="1"/>
  </cols>
  <sheetData>
    <row r="1" spans="2:8" ht="15.6">
      <c r="B1" s="269" t="s">
        <v>32</v>
      </c>
      <c r="C1" s="269"/>
    </row>
    <row r="2" spans="2:8" ht="15.6">
      <c r="B2" s="269" t="s">
        <v>33</v>
      </c>
      <c r="C2" s="269"/>
    </row>
    <row r="3" spans="2:8" ht="17.399999999999999">
      <c r="B3" s="120"/>
      <c r="C3" s="120"/>
      <c r="D3" s="120"/>
      <c r="E3" s="120"/>
      <c r="F3" s="133"/>
      <c r="G3" s="133"/>
      <c r="H3" s="133"/>
    </row>
    <row r="4" spans="2:8" ht="15.75" customHeight="1">
      <c r="B4" s="272" t="s">
        <v>113</v>
      </c>
      <c r="C4" s="272"/>
      <c r="D4" s="272"/>
      <c r="E4" s="272"/>
      <c r="F4" s="272"/>
      <c r="G4" s="272"/>
      <c r="H4" s="272"/>
    </row>
    <row r="5" spans="2:8" ht="17.399999999999999">
      <c r="B5" s="120"/>
      <c r="C5" s="120"/>
      <c r="D5" s="120"/>
      <c r="E5" s="120"/>
      <c r="F5" s="133"/>
      <c r="G5" s="133"/>
      <c r="H5" s="133" t="s">
        <v>8</v>
      </c>
    </row>
    <row r="6" spans="2:8" ht="26.4">
      <c r="B6" s="122" t="s">
        <v>9</v>
      </c>
      <c r="C6" s="122" t="s">
        <v>114</v>
      </c>
      <c r="D6" s="122" t="s">
        <v>11</v>
      </c>
      <c r="E6" s="122" t="s">
        <v>12</v>
      </c>
      <c r="F6" s="122" t="s">
        <v>115</v>
      </c>
      <c r="G6" s="122" t="s">
        <v>14</v>
      </c>
      <c r="H6" s="122" t="s">
        <v>15</v>
      </c>
    </row>
    <row r="7" spans="2:8">
      <c r="B7" s="122">
        <v>1</v>
      </c>
      <c r="C7" s="122">
        <v>2</v>
      </c>
      <c r="D7" s="122">
        <v>3</v>
      </c>
      <c r="E7" s="122">
        <v>4</v>
      </c>
      <c r="F7" s="122">
        <v>5</v>
      </c>
      <c r="G7" s="122" t="s">
        <v>16</v>
      </c>
      <c r="H7" s="122" t="s">
        <v>17</v>
      </c>
    </row>
    <row r="8" spans="2:8" ht="21" customHeight="1">
      <c r="B8" s="150" t="s">
        <v>112</v>
      </c>
      <c r="C8" s="151">
        <f t="shared" ref="C8:F9" si="0">C9</f>
        <v>54451.28</v>
      </c>
      <c r="D8" s="151">
        <f t="shared" si="0"/>
        <v>78808</v>
      </c>
      <c r="E8" s="151">
        <f t="shared" si="0"/>
        <v>0</v>
      </c>
      <c r="F8" s="152">
        <f t="shared" si="0"/>
        <v>75171.28</v>
      </c>
      <c r="G8" s="153">
        <f>F8/C8*100</f>
        <v>138.052365343845</v>
      </c>
      <c r="H8" s="153">
        <f>F8/D8*100</f>
        <v>95.385341589686305</v>
      </c>
    </row>
    <row r="9" spans="2:8" ht="15.75" customHeight="1">
      <c r="B9" s="154" t="s">
        <v>116</v>
      </c>
      <c r="C9" s="155">
        <f t="shared" si="0"/>
        <v>54451.28</v>
      </c>
      <c r="D9" s="155">
        <f t="shared" si="0"/>
        <v>78808</v>
      </c>
      <c r="E9" s="155">
        <f t="shared" si="0"/>
        <v>0</v>
      </c>
      <c r="F9" s="156">
        <f t="shared" si="0"/>
        <v>75171.28</v>
      </c>
      <c r="G9" s="157">
        <f>F9/C9*100</f>
        <v>138.052365343845</v>
      </c>
      <c r="H9" s="157">
        <f>F9/D9*100</f>
        <v>95.385341589686305</v>
      </c>
    </row>
    <row r="10" spans="2:8">
      <c r="B10" s="145" t="s">
        <v>117</v>
      </c>
      <c r="C10" s="158">
        <f>' Račun prihoda i rashoda'!G35</f>
        <v>54451.28</v>
      </c>
      <c r="D10" s="158">
        <f>' Račun prihoda i rashoda'!H35</f>
        <v>78808</v>
      </c>
      <c r="E10" s="158">
        <v>0</v>
      </c>
      <c r="F10" s="140">
        <f>' Račun prihoda i rashoda'!J35</f>
        <v>75171.28</v>
      </c>
      <c r="G10" s="159">
        <f>F10/C10*100</f>
        <v>138.052365343845</v>
      </c>
      <c r="H10" s="160">
        <f>F10/D10*100</f>
        <v>95.385341589686305</v>
      </c>
    </row>
    <row r="11" spans="2:8">
      <c r="B11" s="144" t="s">
        <v>55</v>
      </c>
      <c r="C11" s="158"/>
      <c r="D11" s="138"/>
      <c r="E11" s="138"/>
      <c r="F11" s="140"/>
      <c r="G11" s="160"/>
      <c r="H11" s="160"/>
    </row>
    <row r="12" spans="2:8">
      <c r="B12" s="154" t="s">
        <v>118</v>
      </c>
      <c r="C12" s="161"/>
      <c r="D12" s="162"/>
      <c r="E12" s="163"/>
      <c r="F12" s="164"/>
      <c r="G12" s="165"/>
      <c r="H12" s="165"/>
    </row>
    <row r="13" spans="2:8" ht="26.4">
      <c r="B13" s="141" t="s">
        <v>119</v>
      </c>
      <c r="C13" s="158"/>
      <c r="D13" s="138"/>
      <c r="E13" s="139"/>
      <c r="F13" s="140"/>
      <c r="G13" s="160"/>
      <c r="H13" s="160"/>
    </row>
    <row r="14" spans="2:8">
      <c r="B14" s="143" t="s">
        <v>55</v>
      </c>
      <c r="C14" s="158"/>
      <c r="D14" s="138"/>
      <c r="E14" s="139"/>
      <c r="F14" s="140"/>
      <c r="G14" s="160"/>
      <c r="H14" s="160"/>
    </row>
  </sheetData>
  <mergeCells count="3">
    <mergeCell ref="B1:C1"/>
    <mergeCell ref="B2:C2"/>
    <mergeCell ref="B4:H4"/>
  </mergeCells>
  <pageMargins left="0.7" right="0.7" top="0.75" bottom="0.75" header="0.3" footer="0.3"/>
  <pageSetup paperSize="9" scale="71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L18"/>
  <sheetViews>
    <sheetView topLeftCell="B1" workbookViewId="0">
      <selection activeCell="J11" sqref="J11"/>
    </sheetView>
  </sheetViews>
  <sheetFormatPr defaultColWidth="9" defaultRowHeight="14.4"/>
  <cols>
    <col min="2" max="2" width="7.44140625" customWidth="1"/>
    <col min="3" max="4" width="8.44140625" customWidth="1"/>
    <col min="5" max="5" width="5.44140625" customWidth="1"/>
    <col min="6" max="10" width="25.33203125" customWidth="1"/>
    <col min="11" max="12" width="15.6640625" customWidth="1"/>
  </cols>
  <sheetData>
    <row r="1" spans="2:12">
      <c r="B1" s="301" t="s">
        <v>32</v>
      </c>
      <c r="C1" s="301"/>
      <c r="D1" s="301"/>
      <c r="E1" s="301"/>
      <c r="F1" s="301"/>
    </row>
    <row r="2" spans="2:12">
      <c r="B2" s="301" t="s">
        <v>120</v>
      </c>
      <c r="C2" s="301"/>
      <c r="D2" s="301"/>
      <c r="E2" s="301"/>
      <c r="F2" s="301"/>
    </row>
    <row r="3" spans="2:12" ht="18" customHeight="1"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</row>
    <row r="4" spans="2:12" ht="18" customHeight="1">
      <c r="B4" s="272" t="s">
        <v>121</v>
      </c>
      <c r="C4" s="272"/>
      <c r="D4" s="272"/>
      <c r="E4" s="272"/>
      <c r="F4" s="272"/>
      <c r="G4" s="272"/>
      <c r="H4" s="272"/>
      <c r="I4" s="272"/>
      <c r="J4" s="272"/>
      <c r="K4" s="272"/>
      <c r="L4" s="272"/>
    </row>
    <row r="5" spans="2:12" ht="15.75" customHeight="1">
      <c r="B5" s="272" t="s">
        <v>122</v>
      </c>
      <c r="C5" s="272"/>
      <c r="D5" s="272"/>
      <c r="E5" s="272"/>
      <c r="F5" s="272"/>
      <c r="G5" s="272"/>
      <c r="H5" s="272"/>
      <c r="I5" s="272"/>
      <c r="J5" s="272"/>
      <c r="K5" s="272"/>
      <c r="L5" s="272"/>
    </row>
    <row r="6" spans="2:12" ht="17.399999999999999">
      <c r="B6" s="120"/>
      <c r="C6" s="120"/>
      <c r="D6" s="120"/>
      <c r="E6" s="120"/>
      <c r="F6" s="120"/>
      <c r="G6" s="120"/>
      <c r="H6" s="120"/>
      <c r="I6" s="120"/>
      <c r="J6" s="133"/>
      <c r="K6" s="133"/>
      <c r="L6" s="133" t="s">
        <v>8</v>
      </c>
    </row>
    <row r="7" spans="2:12" ht="25.5" customHeight="1">
      <c r="B7" s="298" t="s">
        <v>9</v>
      </c>
      <c r="C7" s="299"/>
      <c r="D7" s="299"/>
      <c r="E7" s="299"/>
      <c r="F7" s="300"/>
      <c r="G7" s="121" t="s">
        <v>123</v>
      </c>
      <c r="H7" s="122" t="s">
        <v>11</v>
      </c>
      <c r="I7" s="121" t="s">
        <v>124</v>
      </c>
      <c r="J7" s="121" t="s">
        <v>125</v>
      </c>
      <c r="K7" s="121" t="s">
        <v>14</v>
      </c>
      <c r="L7" s="121" t="s">
        <v>15</v>
      </c>
    </row>
    <row r="8" spans="2:12">
      <c r="B8" s="298">
        <v>1</v>
      </c>
      <c r="C8" s="299"/>
      <c r="D8" s="299"/>
      <c r="E8" s="299"/>
      <c r="F8" s="300"/>
      <c r="G8" s="121">
        <v>2</v>
      </c>
      <c r="H8" s="121">
        <v>3</v>
      </c>
      <c r="I8" s="121">
        <v>4</v>
      </c>
      <c r="J8" s="121">
        <v>5</v>
      </c>
      <c r="K8" s="121" t="s">
        <v>16</v>
      </c>
      <c r="L8" s="121" t="s">
        <v>26</v>
      </c>
    </row>
    <row r="9" spans="2:12" ht="26.4">
      <c r="B9" s="137">
        <v>8</v>
      </c>
      <c r="C9" s="137"/>
      <c r="D9" s="137"/>
      <c r="E9" s="137"/>
      <c r="F9" s="137" t="s">
        <v>126</v>
      </c>
      <c r="G9" s="138"/>
      <c r="H9" s="138"/>
      <c r="I9" s="138"/>
      <c r="J9" s="140"/>
      <c r="K9" s="140"/>
      <c r="L9" s="140"/>
    </row>
    <row r="10" spans="2:12">
      <c r="B10" s="137"/>
      <c r="C10" s="143">
        <v>84</v>
      </c>
      <c r="D10" s="143"/>
      <c r="E10" s="143"/>
      <c r="F10" s="143" t="s">
        <v>127</v>
      </c>
      <c r="G10" s="138"/>
      <c r="H10" s="138"/>
      <c r="I10" s="138"/>
      <c r="J10" s="140"/>
      <c r="K10" s="140"/>
      <c r="L10" s="140"/>
    </row>
    <row r="11" spans="2:12" ht="52.8">
      <c r="B11" s="144"/>
      <c r="C11" s="144"/>
      <c r="D11" s="144">
        <v>841</v>
      </c>
      <c r="E11" s="144"/>
      <c r="F11" s="261" t="s">
        <v>128</v>
      </c>
      <c r="G11" s="138"/>
      <c r="H11" s="138"/>
      <c r="I11" s="138"/>
      <c r="J11" s="140"/>
      <c r="K11" s="140"/>
      <c r="L11" s="140"/>
    </row>
    <row r="12" spans="2:12" ht="26.4">
      <c r="B12" s="144"/>
      <c r="C12" s="144"/>
      <c r="D12" s="144"/>
      <c r="E12" s="144">
        <v>8413</v>
      </c>
      <c r="F12" s="261" t="s">
        <v>129</v>
      </c>
      <c r="G12" s="138"/>
      <c r="H12" s="138"/>
      <c r="I12" s="138"/>
      <c r="J12" s="140"/>
      <c r="K12" s="140"/>
      <c r="L12" s="140"/>
    </row>
    <row r="13" spans="2:12">
      <c r="B13" s="144"/>
      <c r="C13" s="144"/>
      <c r="D13" s="144"/>
      <c r="E13" s="267" t="s">
        <v>130</v>
      </c>
      <c r="F13" s="146"/>
      <c r="G13" s="138"/>
      <c r="H13" s="138"/>
      <c r="I13" s="138"/>
      <c r="J13" s="140"/>
      <c r="K13" s="140"/>
      <c r="L13" s="140"/>
    </row>
    <row r="14" spans="2:12" ht="26.4">
      <c r="B14" s="147">
        <v>5</v>
      </c>
      <c r="C14" s="147"/>
      <c r="D14" s="147"/>
      <c r="E14" s="147"/>
      <c r="F14" s="148" t="s">
        <v>131</v>
      </c>
      <c r="G14" s="138"/>
      <c r="H14" s="138"/>
      <c r="I14" s="138"/>
      <c r="J14" s="140"/>
      <c r="K14" s="140"/>
      <c r="L14" s="140"/>
    </row>
    <row r="15" spans="2:12" ht="26.4">
      <c r="B15" s="143"/>
      <c r="C15" s="143">
        <v>54</v>
      </c>
      <c r="D15" s="143"/>
      <c r="E15" s="143"/>
      <c r="F15" s="149" t="s">
        <v>132</v>
      </c>
      <c r="G15" s="138"/>
      <c r="H15" s="138"/>
      <c r="I15" s="139"/>
      <c r="J15" s="140"/>
      <c r="K15" s="140"/>
      <c r="L15" s="140"/>
    </row>
    <row r="16" spans="2:12" ht="66">
      <c r="B16" s="143"/>
      <c r="C16" s="143"/>
      <c r="D16" s="143">
        <v>541</v>
      </c>
      <c r="E16" s="143"/>
      <c r="F16" s="261" t="s">
        <v>133</v>
      </c>
      <c r="G16" s="138"/>
      <c r="H16" s="138"/>
      <c r="I16" s="139"/>
      <c r="J16" s="140"/>
      <c r="K16" s="140"/>
      <c r="L16" s="140"/>
    </row>
    <row r="17" spans="2:12" ht="39.6">
      <c r="B17" s="143"/>
      <c r="C17" s="143"/>
      <c r="D17" s="143"/>
      <c r="E17" s="143">
        <v>5413</v>
      </c>
      <c r="F17" s="261" t="s">
        <v>134</v>
      </c>
      <c r="G17" s="138"/>
      <c r="H17" s="138"/>
      <c r="I17" s="139"/>
      <c r="J17" s="140"/>
      <c r="K17" s="140"/>
      <c r="L17" s="140"/>
    </row>
    <row r="18" spans="2:12">
      <c r="B18" s="144" t="s">
        <v>55</v>
      </c>
      <c r="C18" s="147"/>
      <c r="D18" s="147"/>
      <c r="E18" s="147"/>
      <c r="F18" s="148" t="s">
        <v>130</v>
      </c>
      <c r="G18" s="138"/>
      <c r="H18" s="138"/>
      <c r="I18" s="138"/>
      <c r="J18" s="140"/>
      <c r="K18" s="140"/>
      <c r="L18" s="140"/>
    </row>
  </sheetData>
  <mergeCells count="6">
    <mergeCell ref="B8:F8"/>
    <mergeCell ref="B1:F1"/>
    <mergeCell ref="B2:F2"/>
    <mergeCell ref="B4:L4"/>
    <mergeCell ref="B5:L5"/>
    <mergeCell ref="B7:F7"/>
  </mergeCells>
  <pageMargins left="0.7" right="0.7" top="0.75" bottom="0.75" header="0.3" footer="0.3"/>
  <pageSetup paperSize="9" scale="67" fitToHeight="0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H28"/>
  <sheetViews>
    <sheetView workbookViewId="0">
      <selection activeCell="F6" sqref="F6"/>
    </sheetView>
  </sheetViews>
  <sheetFormatPr defaultColWidth="9" defaultRowHeight="14.4"/>
  <cols>
    <col min="2" max="2" width="37.6640625" customWidth="1"/>
    <col min="3" max="6" width="25.33203125" customWidth="1"/>
    <col min="7" max="8" width="15.6640625" customWidth="1"/>
  </cols>
  <sheetData>
    <row r="1" spans="2:8" ht="15.6">
      <c r="B1" s="269" t="s">
        <v>32</v>
      </c>
      <c r="C1" s="269"/>
    </row>
    <row r="2" spans="2:8" ht="15.6">
      <c r="B2" s="269" t="s">
        <v>33</v>
      </c>
      <c r="C2" s="269"/>
    </row>
    <row r="3" spans="2:8" ht="17.399999999999999">
      <c r="B3" s="120"/>
      <c r="C3" s="120"/>
      <c r="D3" s="120"/>
      <c r="E3" s="120"/>
      <c r="F3" s="133"/>
      <c r="G3" s="133"/>
      <c r="H3" s="133"/>
    </row>
    <row r="4" spans="2:8" ht="15.75" customHeight="1">
      <c r="B4" s="272" t="s">
        <v>135</v>
      </c>
      <c r="C4" s="272"/>
      <c r="D4" s="272"/>
      <c r="E4" s="272"/>
      <c r="F4" s="272"/>
      <c r="G4" s="272"/>
      <c r="H4" s="272"/>
    </row>
    <row r="5" spans="2:8" ht="17.399999999999999">
      <c r="B5" s="120"/>
      <c r="C5" s="120"/>
      <c r="D5" s="120"/>
      <c r="E5" s="120"/>
      <c r="F5" s="133"/>
      <c r="G5" s="133"/>
      <c r="H5" s="133" t="s">
        <v>8</v>
      </c>
    </row>
    <row r="6" spans="2:8" ht="26.4">
      <c r="B6" s="122" t="s">
        <v>9</v>
      </c>
      <c r="C6" s="122" t="s">
        <v>123</v>
      </c>
      <c r="D6" s="122" t="s">
        <v>11</v>
      </c>
      <c r="E6" s="122" t="s">
        <v>12</v>
      </c>
      <c r="F6" s="122" t="s">
        <v>125</v>
      </c>
      <c r="G6" s="122" t="s">
        <v>14</v>
      </c>
      <c r="H6" s="122" t="s">
        <v>15</v>
      </c>
    </row>
    <row r="7" spans="2:8">
      <c r="B7" s="122">
        <v>1</v>
      </c>
      <c r="C7" s="122">
        <v>2</v>
      </c>
      <c r="D7" s="122">
        <v>3</v>
      </c>
      <c r="E7" s="122">
        <v>4</v>
      </c>
      <c r="F7" s="122">
        <v>5</v>
      </c>
      <c r="G7" s="122" t="s">
        <v>16</v>
      </c>
      <c r="H7" s="122" t="s">
        <v>26</v>
      </c>
    </row>
    <row r="8" spans="2:8">
      <c r="B8" s="137" t="s">
        <v>136</v>
      </c>
      <c r="C8" s="138"/>
      <c r="D8" s="138"/>
      <c r="E8" s="139"/>
      <c r="F8" s="140"/>
      <c r="G8" s="140"/>
      <c r="H8" s="140"/>
    </row>
    <row r="9" spans="2:8">
      <c r="B9" s="137" t="s">
        <v>102</v>
      </c>
      <c r="C9" s="138"/>
      <c r="D9" s="138"/>
      <c r="E9" s="138"/>
      <c r="F9" s="140"/>
      <c r="G9" s="140"/>
      <c r="H9" s="140"/>
    </row>
    <row r="10" spans="2:8">
      <c r="B10" s="266" t="s">
        <v>103</v>
      </c>
      <c r="C10" s="138"/>
      <c r="D10" s="138"/>
      <c r="E10" s="138"/>
      <c r="F10" s="140"/>
      <c r="G10" s="140"/>
      <c r="H10" s="140"/>
    </row>
    <row r="11" spans="2:8">
      <c r="B11" s="142" t="s">
        <v>137</v>
      </c>
      <c r="C11" s="138"/>
      <c r="D11" s="138"/>
      <c r="E11" s="138"/>
      <c r="F11" s="140"/>
      <c r="G11" s="140"/>
      <c r="H11" s="140"/>
    </row>
    <row r="12" spans="2:8">
      <c r="B12" s="142" t="s">
        <v>130</v>
      </c>
      <c r="C12" s="138"/>
      <c r="D12" s="138"/>
      <c r="E12" s="138"/>
      <c r="F12" s="140"/>
      <c r="G12" s="140"/>
      <c r="H12" s="140"/>
    </row>
    <row r="13" spans="2:8">
      <c r="B13" s="137" t="s">
        <v>104</v>
      </c>
      <c r="C13" s="138"/>
      <c r="D13" s="138"/>
      <c r="E13" s="139"/>
      <c r="F13" s="140"/>
      <c r="G13" s="140"/>
      <c r="H13" s="140"/>
    </row>
    <row r="14" spans="2:8">
      <c r="B14" s="141" t="s">
        <v>105</v>
      </c>
      <c r="C14" s="138"/>
      <c r="D14" s="138"/>
      <c r="E14" s="139"/>
      <c r="F14" s="140"/>
      <c r="G14" s="140"/>
      <c r="H14" s="140"/>
    </row>
    <row r="15" spans="2:8">
      <c r="B15" s="137" t="s">
        <v>106</v>
      </c>
      <c r="C15" s="138"/>
      <c r="D15" s="138"/>
      <c r="E15" s="139"/>
      <c r="F15" s="140"/>
      <c r="G15" s="140"/>
      <c r="H15" s="140"/>
    </row>
    <row r="16" spans="2:8">
      <c r="B16" s="141" t="s">
        <v>107</v>
      </c>
      <c r="C16" s="138"/>
      <c r="D16" s="138"/>
      <c r="E16" s="139"/>
      <c r="F16" s="140"/>
      <c r="G16" s="140"/>
      <c r="H16" s="140"/>
    </row>
    <row r="17" spans="2:8">
      <c r="B17" s="143" t="s">
        <v>55</v>
      </c>
      <c r="C17" s="138"/>
      <c r="D17" s="138"/>
      <c r="E17" s="139"/>
      <c r="F17" s="140"/>
      <c r="G17" s="140"/>
      <c r="H17" s="140"/>
    </row>
    <row r="18" spans="2:8">
      <c r="B18" s="141"/>
      <c r="C18" s="138"/>
      <c r="D18" s="138"/>
      <c r="E18" s="139"/>
      <c r="F18" s="140"/>
      <c r="G18" s="140"/>
      <c r="H18" s="140"/>
    </row>
    <row r="19" spans="2:8" ht="15.75" customHeight="1">
      <c r="B19" s="137" t="s">
        <v>138</v>
      </c>
      <c r="C19" s="138"/>
      <c r="D19" s="138"/>
      <c r="E19" s="139"/>
      <c r="F19" s="140"/>
      <c r="G19" s="140"/>
      <c r="H19" s="140"/>
    </row>
    <row r="20" spans="2:8" ht="15.75" customHeight="1">
      <c r="B20" s="137" t="s">
        <v>102</v>
      </c>
      <c r="C20" s="138"/>
      <c r="D20" s="138"/>
      <c r="E20" s="138"/>
      <c r="F20" s="140"/>
      <c r="G20" s="140"/>
      <c r="H20" s="140"/>
    </row>
    <row r="21" spans="2:8">
      <c r="B21" s="266" t="s">
        <v>103</v>
      </c>
      <c r="C21" s="138"/>
      <c r="D21" s="138"/>
      <c r="E21" s="138"/>
      <c r="F21" s="140"/>
      <c r="G21" s="140"/>
      <c r="H21" s="140"/>
    </row>
    <row r="22" spans="2:8">
      <c r="B22" s="142" t="s">
        <v>137</v>
      </c>
      <c r="C22" s="138"/>
      <c r="D22" s="138"/>
      <c r="E22" s="138"/>
      <c r="F22" s="140"/>
      <c r="G22" s="140"/>
      <c r="H22" s="140"/>
    </row>
    <row r="23" spans="2:8">
      <c r="B23" s="142" t="s">
        <v>130</v>
      </c>
      <c r="C23" s="138"/>
      <c r="D23" s="138"/>
      <c r="E23" s="138"/>
      <c r="F23" s="140"/>
      <c r="G23" s="140"/>
      <c r="H23" s="140"/>
    </row>
    <row r="24" spans="2:8">
      <c r="B24" s="137" t="s">
        <v>104</v>
      </c>
      <c r="C24" s="138"/>
      <c r="D24" s="138"/>
      <c r="E24" s="139"/>
      <c r="F24" s="140"/>
      <c r="G24" s="140"/>
      <c r="H24" s="140"/>
    </row>
    <row r="25" spans="2:8">
      <c r="B25" s="141" t="s">
        <v>105</v>
      </c>
      <c r="C25" s="138"/>
      <c r="D25" s="138"/>
      <c r="E25" s="139"/>
      <c r="F25" s="140"/>
      <c r="G25" s="140"/>
      <c r="H25" s="140"/>
    </row>
    <row r="26" spans="2:8">
      <c r="B26" s="137" t="s">
        <v>106</v>
      </c>
      <c r="C26" s="138"/>
      <c r="D26" s="138"/>
      <c r="E26" s="139"/>
      <c r="F26" s="140"/>
      <c r="G26" s="140"/>
      <c r="H26" s="140"/>
    </row>
    <row r="27" spans="2:8">
      <c r="B27" s="141" t="s">
        <v>107</v>
      </c>
      <c r="C27" s="138"/>
      <c r="D27" s="138"/>
      <c r="E27" s="139"/>
      <c r="F27" s="140"/>
      <c r="G27" s="140"/>
      <c r="H27" s="140"/>
    </row>
    <row r="28" spans="2:8">
      <c r="B28" s="143" t="s">
        <v>55</v>
      </c>
      <c r="C28" s="138"/>
      <c r="D28" s="138"/>
      <c r="E28" s="139"/>
      <c r="F28" s="140"/>
      <c r="G28" s="140"/>
      <c r="H28" s="140"/>
    </row>
  </sheetData>
  <mergeCells count="3">
    <mergeCell ref="B1:C1"/>
    <mergeCell ref="B2:C2"/>
    <mergeCell ref="B4:H4"/>
  </mergeCells>
  <pageMargins left="0.7" right="0.7" top="0.75" bottom="0.75" header="0.3" footer="0.3"/>
  <pageSetup paperSize="9" scale="73" fitToHeight="0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2:I12"/>
  <sheetViews>
    <sheetView workbookViewId="0">
      <selection activeCell="G8" sqref="G8"/>
    </sheetView>
  </sheetViews>
  <sheetFormatPr defaultColWidth="9" defaultRowHeight="14.4"/>
  <cols>
    <col min="2" max="2" width="7.44140625" customWidth="1"/>
    <col min="3" max="3" width="8.44140625" customWidth="1"/>
    <col min="4" max="4" width="23.44140625" customWidth="1"/>
    <col min="5" max="5" width="50.33203125" customWidth="1"/>
    <col min="6" max="6" width="21.109375" customWidth="1"/>
    <col min="7" max="7" width="20" customWidth="1"/>
    <col min="8" max="8" width="18" customWidth="1"/>
    <col min="9" max="9" width="13.5546875" customWidth="1"/>
  </cols>
  <sheetData>
    <row r="2" spans="2:9" ht="15" customHeight="1">
      <c r="B2" s="297" t="s">
        <v>32</v>
      </c>
      <c r="C2" s="297"/>
      <c r="D2" s="297" t="s">
        <v>32</v>
      </c>
      <c r="E2" s="297"/>
    </row>
    <row r="3" spans="2:9" ht="17.399999999999999">
      <c r="B3" s="272" t="s">
        <v>33</v>
      </c>
      <c r="C3" s="272"/>
      <c r="D3" s="272" t="s">
        <v>33</v>
      </c>
      <c r="E3" s="272"/>
      <c r="F3" s="120"/>
      <c r="G3" s="120"/>
      <c r="H3" s="120"/>
      <c r="I3" s="133"/>
    </row>
    <row r="4" spans="2:9" ht="21.75" customHeight="1">
      <c r="B4" s="272" t="s">
        <v>139</v>
      </c>
      <c r="C4" s="302"/>
      <c r="D4" s="302"/>
      <c r="E4" s="302"/>
      <c r="F4" s="302"/>
      <c r="G4" s="302"/>
      <c r="H4" s="302"/>
      <c r="I4" s="302"/>
    </row>
    <row r="5" spans="2:9" ht="14.25" customHeight="1">
      <c r="B5" s="120"/>
      <c r="C5" s="120"/>
      <c r="D5" s="120"/>
      <c r="E5" s="120"/>
      <c r="F5" s="120"/>
      <c r="G5" s="120"/>
      <c r="H5" s="120"/>
      <c r="I5" s="133"/>
    </row>
    <row r="6" spans="2:9" ht="15.6">
      <c r="B6" s="297" t="s">
        <v>140</v>
      </c>
      <c r="C6" s="297"/>
      <c r="D6" s="297"/>
      <c r="E6" s="297"/>
      <c r="F6" s="297"/>
      <c r="G6" s="297"/>
      <c r="H6" s="297"/>
      <c r="I6" s="297"/>
    </row>
    <row r="7" spans="2:9" ht="17.399999999999999">
      <c r="B7" s="120"/>
      <c r="C7" s="120"/>
      <c r="D7" s="120"/>
      <c r="E7" s="120"/>
      <c r="F7" s="120"/>
      <c r="G7" s="120"/>
      <c r="H7" s="120"/>
      <c r="I7" s="133" t="s">
        <v>8</v>
      </c>
    </row>
    <row r="8" spans="2:9" ht="26.4">
      <c r="B8" s="298" t="s">
        <v>9</v>
      </c>
      <c r="C8" s="299"/>
      <c r="D8" s="299"/>
      <c r="E8" s="300"/>
      <c r="F8" s="122" t="s">
        <v>11</v>
      </c>
      <c r="G8" s="122" t="s">
        <v>12</v>
      </c>
      <c r="H8" s="122" t="s">
        <v>141</v>
      </c>
      <c r="I8" s="122" t="s">
        <v>15</v>
      </c>
    </row>
    <row r="9" spans="2:9" s="117" customFormat="1" ht="15.75" customHeight="1">
      <c r="B9" s="303">
        <v>1</v>
      </c>
      <c r="C9" s="304"/>
      <c r="D9" s="304"/>
      <c r="E9" s="305"/>
      <c r="F9" s="123">
        <v>2</v>
      </c>
      <c r="G9" s="123">
        <v>3</v>
      </c>
      <c r="H9" s="123">
        <v>4</v>
      </c>
      <c r="I9" s="123" t="s">
        <v>142</v>
      </c>
    </row>
    <row r="10" spans="2:9" s="118" customFormat="1" ht="30" customHeight="1">
      <c r="B10" s="306" t="s">
        <v>143</v>
      </c>
      <c r="C10" s="307"/>
      <c r="D10" s="308"/>
      <c r="E10" s="124" t="s">
        <v>144</v>
      </c>
      <c r="F10" s="125">
        <f t="shared" ref="F10:H11" si="0">F11</f>
        <v>78808</v>
      </c>
      <c r="G10" s="126">
        <f t="shared" si="0"/>
        <v>0</v>
      </c>
      <c r="H10" s="126">
        <f t="shared" si="0"/>
        <v>75171.28</v>
      </c>
      <c r="I10" s="134">
        <f>H10/F10*100</f>
        <v>95.385341589686305</v>
      </c>
    </row>
    <row r="11" spans="2:9" s="119" customFormat="1" ht="30" customHeight="1">
      <c r="B11" s="309" t="s">
        <v>145</v>
      </c>
      <c r="C11" s="310"/>
      <c r="D11" s="311"/>
      <c r="E11" s="127" t="s">
        <v>146</v>
      </c>
      <c r="F11" s="128">
        <f t="shared" si="0"/>
        <v>78808</v>
      </c>
      <c r="G11" s="129">
        <f t="shared" si="0"/>
        <v>0</v>
      </c>
      <c r="H11" s="129">
        <f t="shared" si="0"/>
        <v>75171.28</v>
      </c>
      <c r="I11" s="135">
        <f>H11/F11*100</f>
        <v>95.385341589686305</v>
      </c>
    </row>
    <row r="12" spans="2:9" s="119" customFormat="1" ht="36" customHeight="1">
      <c r="B12" s="312" t="s">
        <v>147</v>
      </c>
      <c r="C12" s="312"/>
      <c r="D12" s="312"/>
      <c r="E12" s="130" t="s">
        <v>148</v>
      </c>
      <c r="F12" s="131">
        <v>78808</v>
      </c>
      <c r="G12" s="132">
        <v>0</v>
      </c>
      <c r="H12" s="132">
        <v>75171.28</v>
      </c>
      <c r="I12" s="136">
        <f>H12/F12*100</f>
        <v>95.385341589686305</v>
      </c>
    </row>
  </sheetData>
  <mergeCells count="9">
    <mergeCell ref="B9:E9"/>
    <mergeCell ref="B10:D10"/>
    <mergeCell ref="B11:D11"/>
    <mergeCell ref="B12:D12"/>
    <mergeCell ref="B2:E2"/>
    <mergeCell ref="B3:E3"/>
    <mergeCell ref="B4:I4"/>
    <mergeCell ref="B6:I6"/>
    <mergeCell ref="B8:E8"/>
  </mergeCells>
  <pageMargins left="0.7" right="0.7" top="0.75" bottom="0.75" header="0.3" footer="0.3"/>
  <pageSetup paperSize="9" scale="77" fitToHeight="0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M59"/>
  <sheetViews>
    <sheetView workbookViewId="0">
      <selection activeCell="B5" sqref="B5:J5"/>
    </sheetView>
  </sheetViews>
  <sheetFormatPr defaultColWidth="9" defaultRowHeight="14.4"/>
  <cols>
    <col min="1" max="1" width="13.44140625" customWidth="1"/>
    <col min="2" max="2" width="45.5546875" customWidth="1"/>
    <col min="3" max="3" width="12.33203125" customWidth="1"/>
    <col min="4" max="4" width="8.5546875" customWidth="1"/>
    <col min="5" max="5" width="13.88671875" customWidth="1"/>
    <col min="6" max="6" width="12.5546875" customWidth="1"/>
    <col min="7" max="7" width="10.6640625" customWidth="1"/>
    <col min="8" max="8" width="13.6640625" customWidth="1"/>
    <col min="9" max="9" width="13.5546875" customWidth="1"/>
    <col min="10" max="10" width="10.109375" customWidth="1"/>
    <col min="11" max="11" width="13.109375" customWidth="1"/>
    <col min="12" max="12" width="11.5546875" customWidth="1"/>
    <col min="13" max="13" width="11.109375" customWidth="1"/>
  </cols>
  <sheetData>
    <row r="1" spans="1:13">
      <c r="A1" s="11"/>
      <c r="B1" s="12"/>
      <c r="C1" s="12"/>
      <c r="D1" s="13"/>
      <c r="E1" s="14"/>
      <c r="F1" s="15"/>
      <c r="G1" s="14"/>
      <c r="H1" s="15"/>
      <c r="I1" s="14"/>
      <c r="J1" s="14"/>
      <c r="K1" s="15"/>
    </row>
    <row r="2" spans="1:13">
      <c r="A2" s="11"/>
      <c r="B2" s="16" t="s">
        <v>32</v>
      </c>
      <c r="C2" s="12"/>
      <c r="D2" s="13"/>
      <c r="E2" s="14"/>
      <c r="F2" s="15"/>
      <c r="G2" s="14"/>
      <c r="H2" s="15"/>
      <c r="I2" s="14"/>
      <c r="J2" s="14"/>
      <c r="K2" s="15"/>
    </row>
    <row r="3" spans="1:13">
      <c r="A3" s="11"/>
      <c r="B3" s="16" t="s">
        <v>33</v>
      </c>
      <c r="C3" s="12"/>
      <c r="D3" s="13"/>
      <c r="E3" s="14"/>
      <c r="F3" s="15"/>
      <c r="G3" s="14"/>
      <c r="H3" s="15"/>
      <c r="I3" s="14"/>
      <c r="J3" s="14"/>
      <c r="K3" s="15"/>
    </row>
    <row r="4" spans="1:13">
      <c r="A4" s="11"/>
      <c r="B4" s="16"/>
      <c r="C4" s="12"/>
      <c r="D4" s="13"/>
      <c r="E4" s="14"/>
      <c r="F4" s="15"/>
      <c r="G4" s="14"/>
      <c r="H4" s="15"/>
      <c r="I4" s="14"/>
      <c r="J4" s="14"/>
      <c r="K4" s="15"/>
    </row>
    <row r="5" spans="1:13">
      <c r="A5" s="11"/>
      <c r="B5" s="313" t="s">
        <v>149</v>
      </c>
      <c r="C5" s="313"/>
      <c r="D5" s="313"/>
      <c r="E5" s="313"/>
      <c r="F5" s="313"/>
      <c r="G5" s="313"/>
      <c r="H5" s="313"/>
      <c r="I5" s="313"/>
      <c r="J5" s="313"/>
      <c r="K5" s="15"/>
    </row>
    <row r="6" spans="1:13">
      <c r="A6" s="11"/>
      <c r="B6" s="12"/>
      <c r="C6" s="314" t="s">
        <v>150</v>
      </c>
      <c r="D6" s="314"/>
      <c r="E6" s="314"/>
      <c r="F6" s="15"/>
      <c r="G6" s="14"/>
      <c r="H6" s="15"/>
      <c r="I6" s="14"/>
      <c r="J6" s="14"/>
      <c r="K6" s="15"/>
    </row>
    <row r="7" spans="1:13" ht="17.399999999999999">
      <c r="A7" s="315"/>
      <c r="B7" s="315"/>
      <c r="C7" s="315"/>
      <c r="D7" s="315"/>
      <c r="E7" s="315"/>
      <c r="F7" s="315"/>
      <c r="G7" s="315"/>
      <c r="H7" s="315"/>
      <c r="I7" s="315"/>
      <c r="J7" s="315"/>
      <c r="K7" s="315"/>
    </row>
    <row r="8" spans="1:13" ht="52.8">
      <c r="A8" s="17" t="s">
        <v>151</v>
      </c>
      <c r="B8" s="17" t="s">
        <v>152</v>
      </c>
      <c r="C8" s="17" t="s">
        <v>153</v>
      </c>
      <c r="D8" s="18" t="s">
        <v>154</v>
      </c>
      <c r="E8" s="18" t="s">
        <v>155</v>
      </c>
      <c r="F8" s="19" t="s">
        <v>156</v>
      </c>
      <c r="G8" s="20" t="s">
        <v>14</v>
      </c>
      <c r="H8" s="18" t="s">
        <v>157</v>
      </c>
      <c r="I8" s="19" t="s">
        <v>158</v>
      </c>
      <c r="J8" s="20" t="s">
        <v>14</v>
      </c>
      <c r="K8" s="18" t="s">
        <v>159</v>
      </c>
      <c r="L8" s="19" t="s">
        <v>160</v>
      </c>
      <c r="M8" s="20" t="s">
        <v>14</v>
      </c>
    </row>
    <row r="9" spans="1:13">
      <c r="A9" s="21">
        <v>1</v>
      </c>
      <c r="B9" s="21">
        <v>2</v>
      </c>
      <c r="C9" s="21">
        <v>3</v>
      </c>
      <c r="D9" s="22">
        <v>4</v>
      </c>
      <c r="E9" s="22">
        <v>5</v>
      </c>
      <c r="F9" s="23">
        <v>6</v>
      </c>
      <c r="G9" s="24" t="s">
        <v>161</v>
      </c>
      <c r="H9" s="22">
        <v>8</v>
      </c>
      <c r="I9" s="23">
        <v>9</v>
      </c>
      <c r="J9" s="24" t="s">
        <v>162</v>
      </c>
      <c r="K9" s="22">
        <v>11</v>
      </c>
      <c r="L9" s="23">
        <v>12</v>
      </c>
      <c r="M9" s="24" t="s">
        <v>163</v>
      </c>
    </row>
    <row r="10" spans="1:13" ht="23.25" customHeight="1">
      <c r="A10" s="25" t="s">
        <v>164</v>
      </c>
      <c r="B10" s="26" t="s">
        <v>165</v>
      </c>
      <c r="C10" s="27">
        <f t="shared" ref="C10:D12" si="0">C11</f>
        <v>78808</v>
      </c>
      <c r="D10" s="28">
        <f t="shared" si="0"/>
        <v>0</v>
      </c>
      <c r="E10" s="29"/>
      <c r="F10" s="30"/>
      <c r="G10" s="30"/>
      <c r="H10" s="29"/>
      <c r="I10" s="30"/>
      <c r="J10" s="109"/>
      <c r="K10" s="29"/>
      <c r="L10" s="30"/>
      <c r="M10" s="109"/>
    </row>
    <row r="11" spans="1:13" ht="24" customHeight="1">
      <c r="A11" s="31" t="s">
        <v>166</v>
      </c>
      <c r="B11" s="32" t="s">
        <v>165</v>
      </c>
      <c r="C11" s="33">
        <f t="shared" si="0"/>
        <v>78808</v>
      </c>
      <c r="D11" s="34">
        <f t="shared" si="0"/>
        <v>0</v>
      </c>
      <c r="E11" s="35"/>
      <c r="F11" s="36"/>
      <c r="G11" s="36"/>
      <c r="H11" s="35"/>
      <c r="I11" s="36"/>
      <c r="J11" s="110"/>
      <c r="K11" s="35"/>
      <c r="L11" s="36"/>
      <c r="M11" s="110"/>
    </row>
    <row r="12" spans="1:13" ht="25.5" customHeight="1">
      <c r="A12" s="37" t="s">
        <v>167</v>
      </c>
      <c r="B12" s="38" t="s">
        <v>168</v>
      </c>
      <c r="C12" s="39">
        <f t="shared" si="0"/>
        <v>78808</v>
      </c>
      <c r="D12" s="40">
        <f t="shared" si="0"/>
        <v>0</v>
      </c>
      <c r="E12" s="35"/>
      <c r="F12" s="36"/>
      <c r="G12" s="36"/>
      <c r="H12" s="35"/>
      <c r="I12" s="36"/>
      <c r="J12" s="110"/>
      <c r="K12" s="111"/>
      <c r="L12" s="36"/>
      <c r="M12" s="110"/>
    </row>
    <row r="13" spans="1:13">
      <c r="A13" s="41" t="s">
        <v>169</v>
      </c>
      <c r="B13" s="42" t="s">
        <v>170</v>
      </c>
      <c r="C13" s="43">
        <v>78808</v>
      </c>
      <c r="D13" s="44">
        <v>0</v>
      </c>
      <c r="E13" s="45"/>
      <c r="F13" s="46"/>
      <c r="G13" s="46"/>
      <c r="H13" s="47"/>
      <c r="I13" s="112"/>
      <c r="J13" s="113"/>
      <c r="K13" s="47"/>
      <c r="L13" s="46"/>
      <c r="M13" s="114"/>
    </row>
    <row r="14" spans="1:13" ht="13.5" customHeight="1">
      <c r="A14" s="48"/>
      <c r="B14" s="49" t="s">
        <v>171</v>
      </c>
      <c r="C14" s="50"/>
      <c r="D14" s="51"/>
      <c r="E14" s="52"/>
      <c r="F14" s="53"/>
      <c r="G14" s="54"/>
      <c r="H14" s="52"/>
      <c r="I14" s="54"/>
      <c r="J14" s="115"/>
      <c r="K14" s="52"/>
      <c r="L14" s="54"/>
      <c r="M14" s="115"/>
    </row>
    <row r="15" spans="1:13" ht="7.5" customHeight="1">
      <c r="A15" s="55"/>
      <c r="B15" s="56"/>
      <c r="C15" s="56"/>
      <c r="D15" s="57"/>
      <c r="E15" s="58"/>
      <c r="F15" s="59"/>
      <c r="G15" s="59"/>
      <c r="H15" s="58"/>
      <c r="I15" s="59"/>
      <c r="J15" s="116"/>
      <c r="K15" s="58"/>
      <c r="L15" s="59"/>
      <c r="M15" s="116"/>
    </row>
    <row r="16" spans="1:13" s="10" customFormat="1" ht="21" customHeight="1">
      <c r="A16" s="60"/>
      <c r="B16" s="61" t="s">
        <v>172</v>
      </c>
      <c r="C16" s="62">
        <f>C17+C53</f>
        <v>78808</v>
      </c>
      <c r="D16" s="63">
        <f>D17+D53</f>
        <v>0</v>
      </c>
      <c r="E16" s="62">
        <f>E17+E53</f>
        <v>66025</v>
      </c>
      <c r="F16" s="64">
        <f>F17+F53</f>
        <v>66025</v>
      </c>
      <c r="G16" s="65">
        <f t="shared" ref="G16:G46" si="1">F16/E16*100</f>
        <v>100</v>
      </c>
      <c r="H16" s="62">
        <f>H17+H53</f>
        <v>12783</v>
      </c>
      <c r="I16" s="64">
        <f>I17+I53</f>
        <v>9146.2800000000007</v>
      </c>
      <c r="J16" s="65">
        <f t="shared" ref="J16:J46" si="2">I16/H16*100</f>
        <v>71.550340295705197</v>
      </c>
      <c r="K16" s="63">
        <f>K17+K53</f>
        <v>0</v>
      </c>
      <c r="L16" s="64">
        <f>L17+L53</f>
        <v>0</v>
      </c>
      <c r="M16" s="65"/>
    </row>
    <row r="17" spans="1:13" s="10" customFormat="1" ht="23.25" customHeight="1">
      <c r="A17" s="66">
        <v>3</v>
      </c>
      <c r="B17" s="67" t="s">
        <v>173</v>
      </c>
      <c r="C17" s="68">
        <f t="shared" ref="C17:L17" si="3">C18+C25+C49</f>
        <v>74908</v>
      </c>
      <c r="D17" s="69">
        <f t="shared" si="3"/>
        <v>0</v>
      </c>
      <c r="E17" s="68">
        <f t="shared" si="3"/>
        <v>66025</v>
      </c>
      <c r="F17" s="70">
        <f t="shared" si="3"/>
        <v>66025</v>
      </c>
      <c r="G17" s="71">
        <f t="shared" si="1"/>
        <v>100</v>
      </c>
      <c r="H17" s="68">
        <f t="shared" si="3"/>
        <v>8883</v>
      </c>
      <c r="I17" s="70">
        <f t="shared" si="3"/>
        <v>6950.78</v>
      </c>
      <c r="J17" s="71">
        <f t="shared" si="2"/>
        <v>78.248114375773994</v>
      </c>
      <c r="K17" s="69">
        <f t="shared" si="3"/>
        <v>0</v>
      </c>
      <c r="L17" s="70">
        <f t="shared" si="3"/>
        <v>0</v>
      </c>
      <c r="M17" s="71"/>
    </row>
    <row r="18" spans="1:13">
      <c r="A18" s="72">
        <v>31</v>
      </c>
      <c r="B18" s="73" t="s">
        <v>58</v>
      </c>
      <c r="C18" s="74">
        <f t="shared" ref="C18:L18" si="4">C19+C21+C23</f>
        <v>60691</v>
      </c>
      <c r="D18" s="75">
        <f t="shared" si="4"/>
        <v>0</v>
      </c>
      <c r="E18" s="74">
        <f t="shared" si="4"/>
        <v>57891</v>
      </c>
      <c r="F18" s="76">
        <f t="shared" si="4"/>
        <v>58403.65</v>
      </c>
      <c r="G18" s="77">
        <f t="shared" si="1"/>
        <v>100.885543521445</v>
      </c>
      <c r="H18" s="74">
        <f t="shared" si="4"/>
        <v>2800</v>
      </c>
      <c r="I18" s="76">
        <f t="shared" si="4"/>
        <v>3445.02</v>
      </c>
      <c r="J18" s="77">
        <f t="shared" si="2"/>
        <v>123.036428571429</v>
      </c>
      <c r="K18" s="75">
        <f t="shared" si="4"/>
        <v>0</v>
      </c>
      <c r="L18" s="76">
        <f t="shared" si="4"/>
        <v>0</v>
      </c>
      <c r="M18" s="77"/>
    </row>
    <row r="19" spans="1:13">
      <c r="A19" s="78">
        <v>311</v>
      </c>
      <c r="B19" s="79" t="s">
        <v>59</v>
      </c>
      <c r="C19" s="80">
        <f t="shared" ref="C19:L19" si="5">C20</f>
        <v>50394</v>
      </c>
      <c r="D19" s="81">
        <f t="shared" si="5"/>
        <v>0</v>
      </c>
      <c r="E19" s="80">
        <f t="shared" si="5"/>
        <v>50394</v>
      </c>
      <c r="F19" s="82">
        <f t="shared" si="5"/>
        <v>50431.79</v>
      </c>
      <c r="G19" s="83">
        <f t="shared" si="1"/>
        <v>100.07498908600201</v>
      </c>
      <c r="H19" s="80">
        <f t="shared" si="5"/>
        <v>0</v>
      </c>
      <c r="I19" s="82">
        <f t="shared" si="5"/>
        <v>0</v>
      </c>
      <c r="J19" s="83" t="e">
        <f t="shared" si="2"/>
        <v>#DIV/0!</v>
      </c>
      <c r="K19" s="81">
        <f t="shared" si="5"/>
        <v>0</v>
      </c>
      <c r="L19" s="82">
        <f t="shared" si="5"/>
        <v>0</v>
      </c>
      <c r="M19" s="83"/>
    </row>
    <row r="20" spans="1:13">
      <c r="A20" s="84">
        <v>3111</v>
      </c>
      <c r="B20" s="85" t="s">
        <v>174</v>
      </c>
      <c r="C20" s="86">
        <v>50394</v>
      </c>
      <c r="D20" s="87">
        <v>0</v>
      </c>
      <c r="E20" s="86">
        <v>50394</v>
      </c>
      <c r="F20" s="88">
        <v>50431.79</v>
      </c>
      <c r="G20" s="89">
        <f t="shared" si="1"/>
        <v>100.07498908600201</v>
      </c>
      <c r="H20" s="86">
        <v>0</v>
      </c>
      <c r="I20" s="88">
        <v>0</v>
      </c>
      <c r="J20" s="89" t="e">
        <f t="shared" si="2"/>
        <v>#DIV/0!</v>
      </c>
      <c r="K20" s="87">
        <v>0</v>
      </c>
      <c r="L20" s="88">
        <v>0</v>
      </c>
      <c r="M20" s="89"/>
    </row>
    <row r="21" spans="1:13">
      <c r="A21" s="78">
        <v>312</v>
      </c>
      <c r="B21" s="79" t="s">
        <v>61</v>
      </c>
      <c r="C21" s="80">
        <f t="shared" ref="C21:L21" si="6">C22</f>
        <v>4140</v>
      </c>
      <c r="D21" s="81">
        <f t="shared" si="6"/>
        <v>0</v>
      </c>
      <c r="E21" s="80">
        <f t="shared" si="6"/>
        <v>1340</v>
      </c>
      <c r="F21" s="82">
        <f t="shared" si="6"/>
        <v>1813.5</v>
      </c>
      <c r="G21" s="83">
        <f t="shared" si="1"/>
        <v>135.33582089552201</v>
      </c>
      <c r="H21" s="80">
        <f t="shared" si="6"/>
        <v>2800</v>
      </c>
      <c r="I21" s="82">
        <f t="shared" si="6"/>
        <v>3445.02</v>
      </c>
      <c r="J21" s="83">
        <f t="shared" si="2"/>
        <v>123.036428571429</v>
      </c>
      <c r="K21" s="81">
        <f t="shared" si="6"/>
        <v>0</v>
      </c>
      <c r="L21" s="82">
        <f t="shared" si="6"/>
        <v>0</v>
      </c>
      <c r="M21" s="83"/>
    </row>
    <row r="22" spans="1:13">
      <c r="A22" s="90">
        <v>3121</v>
      </c>
      <c r="B22" s="91" t="s">
        <v>61</v>
      </c>
      <c r="C22" s="92">
        <v>4140</v>
      </c>
      <c r="D22" s="93">
        <v>0</v>
      </c>
      <c r="E22" s="92">
        <v>1340</v>
      </c>
      <c r="F22" s="94">
        <v>1813.5</v>
      </c>
      <c r="G22" s="95">
        <f t="shared" si="1"/>
        <v>135.33582089552201</v>
      </c>
      <c r="H22" s="92">
        <v>2800</v>
      </c>
      <c r="I22" s="94">
        <v>3445.02</v>
      </c>
      <c r="J22" s="95">
        <f t="shared" si="2"/>
        <v>123.036428571429</v>
      </c>
      <c r="K22" s="93"/>
      <c r="L22" s="94"/>
      <c r="M22" s="98"/>
    </row>
    <row r="23" spans="1:13">
      <c r="A23" s="78">
        <v>313</v>
      </c>
      <c r="B23" s="79" t="s">
        <v>175</v>
      </c>
      <c r="C23" s="80">
        <f t="shared" ref="C23:L23" si="7">C24</f>
        <v>6157</v>
      </c>
      <c r="D23" s="81">
        <f t="shared" si="7"/>
        <v>0</v>
      </c>
      <c r="E23" s="80">
        <f t="shared" si="7"/>
        <v>6157</v>
      </c>
      <c r="F23" s="82">
        <f t="shared" si="7"/>
        <v>6158.36</v>
      </c>
      <c r="G23" s="83">
        <f t="shared" si="1"/>
        <v>100.022088679552</v>
      </c>
      <c r="H23" s="80">
        <f t="shared" si="7"/>
        <v>0</v>
      </c>
      <c r="I23" s="82">
        <f t="shared" si="7"/>
        <v>0</v>
      </c>
      <c r="J23" s="83" t="e">
        <f t="shared" si="2"/>
        <v>#DIV/0!</v>
      </c>
      <c r="K23" s="81">
        <f t="shared" si="7"/>
        <v>0</v>
      </c>
      <c r="L23" s="82">
        <f t="shared" si="7"/>
        <v>0</v>
      </c>
      <c r="M23" s="83"/>
    </row>
    <row r="24" spans="1:13" ht="17.25" customHeight="1">
      <c r="A24" s="90">
        <v>3132</v>
      </c>
      <c r="B24" s="96" t="s">
        <v>176</v>
      </c>
      <c r="C24" s="92">
        <v>6157</v>
      </c>
      <c r="D24" s="93">
        <v>0</v>
      </c>
      <c r="E24" s="92">
        <v>6157</v>
      </c>
      <c r="F24" s="94">
        <v>6158.36</v>
      </c>
      <c r="G24" s="97">
        <f t="shared" si="1"/>
        <v>100.022088679552</v>
      </c>
      <c r="H24" s="92"/>
      <c r="I24" s="94"/>
      <c r="J24" s="97" t="e">
        <f t="shared" si="2"/>
        <v>#DIV/0!</v>
      </c>
      <c r="K24" s="93">
        <v>0</v>
      </c>
      <c r="L24" s="94">
        <v>0</v>
      </c>
      <c r="M24" s="98"/>
    </row>
    <row r="25" spans="1:13">
      <c r="A25" s="72">
        <v>32</v>
      </c>
      <c r="B25" s="73" t="s">
        <v>65</v>
      </c>
      <c r="C25" s="74">
        <f t="shared" ref="C25:L25" si="8">C26+C31+C35+C44</f>
        <v>13879</v>
      </c>
      <c r="D25" s="75">
        <f t="shared" si="8"/>
        <v>0</v>
      </c>
      <c r="E25" s="74">
        <f t="shared" si="8"/>
        <v>7831</v>
      </c>
      <c r="F25" s="76">
        <f t="shared" si="8"/>
        <v>7330.97</v>
      </c>
      <c r="G25" s="77">
        <f t="shared" si="1"/>
        <v>93.614736304431105</v>
      </c>
      <c r="H25" s="74">
        <f t="shared" si="8"/>
        <v>6048</v>
      </c>
      <c r="I25" s="76">
        <f t="shared" si="8"/>
        <v>3505.61</v>
      </c>
      <c r="J25" s="77">
        <f t="shared" si="2"/>
        <v>57.963128306878303</v>
      </c>
      <c r="K25" s="75">
        <f t="shared" si="8"/>
        <v>0</v>
      </c>
      <c r="L25" s="76">
        <f t="shared" si="8"/>
        <v>0</v>
      </c>
      <c r="M25" s="77"/>
    </row>
    <row r="26" spans="1:13">
      <c r="A26" s="78">
        <v>321</v>
      </c>
      <c r="B26" s="79" t="s">
        <v>66</v>
      </c>
      <c r="C26" s="80">
        <f t="shared" ref="C26:L26" si="9">SUM(C27:C30)</f>
        <v>4883</v>
      </c>
      <c r="D26" s="81">
        <f t="shared" si="9"/>
        <v>0</v>
      </c>
      <c r="E26" s="80">
        <f t="shared" si="9"/>
        <v>2960</v>
      </c>
      <c r="F26" s="82">
        <f t="shared" si="9"/>
        <v>2960</v>
      </c>
      <c r="G26" s="83">
        <f t="shared" si="1"/>
        <v>100</v>
      </c>
      <c r="H26" s="80">
        <f t="shared" si="9"/>
        <v>1923</v>
      </c>
      <c r="I26" s="82">
        <f t="shared" si="9"/>
        <v>552.82000000000005</v>
      </c>
      <c r="J26" s="83">
        <f t="shared" si="2"/>
        <v>28.747789911596499</v>
      </c>
      <c r="K26" s="81">
        <f t="shared" si="9"/>
        <v>0</v>
      </c>
      <c r="L26" s="82">
        <f t="shared" si="9"/>
        <v>0</v>
      </c>
      <c r="M26" s="83"/>
    </row>
    <row r="27" spans="1:13">
      <c r="A27" s="90">
        <v>3211</v>
      </c>
      <c r="B27" s="90" t="s">
        <v>67</v>
      </c>
      <c r="C27" s="92">
        <v>480</v>
      </c>
      <c r="D27" s="93">
        <v>0</v>
      </c>
      <c r="E27" s="92">
        <v>380</v>
      </c>
      <c r="F27" s="94">
        <v>380</v>
      </c>
      <c r="G27" s="98">
        <f t="shared" si="1"/>
        <v>100</v>
      </c>
      <c r="H27" s="92">
        <v>100</v>
      </c>
      <c r="I27" s="94">
        <v>444.67</v>
      </c>
      <c r="J27" s="98">
        <f t="shared" si="2"/>
        <v>444.67</v>
      </c>
      <c r="K27" s="93"/>
      <c r="L27" s="94"/>
      <c r="M27" s="98"/>
    </row>
    <row r="28" spans="1:13" ht="18" customHeight="1">
      <c r="A28" s="90">
        <v>3212</v>
      </c>
      <c r="B28" s="96" t="s">
        <v>68</v>
      </c>
      <c r="C28" s="92">
        <v>3020</v>
      </c>
      <c r="D28" s="93">
        <v>0</v>
      </c>
      <c r="E28" s="92">
        <v>2580</v>
      </c>
      <c r="F28" s="94">
        <v>2580</v>
      </c>
      <c r="G28" s="98">
        <f t="shared" si="1"/>
        <v>100</v>
      </c>
      <c r="H28" s="92">
        <v>440</v>
      </c>
      <c r="I28" s="94">
        <v>108.15</v>
      </c>
      <c r="J28" s="98">
        <f t="shared" si="2"/>
        <v>24.579545454545499</v>
      </c>
      <c r="K28" s="93"/>
      <c r="L28" s="94"/>
      <c r="M28" s="98"/>
    </row>
    <row r="29" spans="1:13">
      <c r="A29" s="90">
        <v>3213</v>
      </c>
      <c r="B29" s="96" t="s">
        <v>177</v>
      </c>
      <c r="C29" s="92">
        <v>583</v>
      </c>
      <c r="D29" s="93">
        <v>0</v>
      </c>
      <c r="E29" s="92">
        <v>0</v>
      </c>
      <c r="F29" s="94">
        <v>0</v>
      </c>
      <c r="G29" s="98" t="e">
        <f t="shared" si="1"/>
        <v>#DIV/0!</v>
      </c>
      <c r="H29" s="92">
        <v>583</v>
      </c>
      <c r="I29" s="94"/>
      <c r="J29" s="98">
        <f t="shared" si="2"/>
        <v>0</v>
      </c>
      <c r="K29" s="93"/>
      <c r="L29" s="94"/>
      <c r="M29" s="98"/>
    </row>
    <row r="30" spans="1:13">
      <c r="A30" s="90">
        <v>3214</v>
      </c>
      <c r="B30" s="96" t="s">
        <v>178</v>
      </c>
      <c r="C30" s="92">
        <v>800</v>
      </c>
      <c r="D30" s="93">
        <v>0</v>
      </c>
      <c r="E30" s="92">
        <v>0</v>
      </c>
      <c r="F30" s="94">
        <v>0</v>
      </c>
      <c r="G30" s="98" t="e">
        <f t="shared" si="1"/>
        <v>#DIV/0!</v>
      </c>
      <c r="H30" s="92">
        <v>800</v>
      </c>
      <c r="I30" s="94"/>
      <c r="J30" s="98">
        <f t="shared" si="2"/>
        <v>0</v>
      </c>
      <c r="K30" s="93"/>
      <c r="L30" s="94"/>
      <c r="M30" s="98"/>
    </row>
    <row r="31" spans="1:13">
      <c r="A31" s="78">
        <v>322</v>
      </c>
      <c r="B31" s="79" t="s">
        <v>71</v>
      </c>
      <c r="C31" s="80">
        <f>C32+C33+C34</f>
        <v>1977</v>
      </c>
      <c r="D31" s="81">
        <f t="shared" ref="D31" si="10">D32+D33</f>
        <v>0</v>
      </c>
      <c r="E31" s="80">
        <f>E32+E33+E34</f>
        <v>1477</v>
      </c>
      <c r="F31" s="82">
        <f>F32+F33+F34</f>
        <v>1477</v>
      </c>
      <c r="G31" s="83">
        <f t="shared" si="1"/>
        <v>100</v>
      </c>
      <c r="H31" s="80">
        <f>H32+H33+H34</f>
        <v>500</v>
      </c>
      <c r="I31" s="82">
        <f>I32+I33+I34</f>
        <v>308.81</v>
      </c>
      <c r="J31" s="83">
        <f t="shared" si="2"/>
        <v>61.762</v>
      </c>
      <c r="K31" s="81">
        <f>K32+K33+K34</f>
        <v>0</v>
      </c>
      <c r="L31" s="82">
        <f>L32+L33+L34</f>
        <v>0</v>
      </c>
      <c r="M31" s="83"/>
    </row>
    <row r="32" spans="1:13">
      <c r="A32" s="90">
        <v>3221</v>
      </c>
      <c r="B32" s="96" t="s">
        <v>72</v>
      </c>
      <c r="C32" s="92">
        <v>300</v>
      </c>
      <c r="D32" s="93">
        <v>0</v>
      </c>
      <c r="E32" s="92">
        <v>0</v>
      </c>
      <c r="F32" s="94">
        <v>0</v>
      </c>
      <c r="G32" s="98" t="e">
        <f t="shared" si="1"/>
        <v>#DIV/0!</v>
      </c>
      <c r="H32" s="92">
        <v>300</v>
      </c>
      <c r="I32" s="94">
        <v>170.75</v>
      </c>
      <c r="J32" s="98">
        <f t="shared" si="2"/>
        <v>56.9166666666667</v>
      </c>
      <c r="K32" s="93"/>
      <c r="L32" s="94"/>
      <c r="M32" s="98"/>
    </row>
    <row r="33" spans="1:13">
      <c r="A33" s="90">
        <v>3223</v>
      </c>
      <c r="B33" s="96" t="s">
        <v>73</v>
      </c>
      <c r="C33" s="92">
        <v>1677</v>
      </c>
      <c r="D33" s="93">
        <v>0</v>
      </c>
      <c r="E33" s="92">
        <v>1477</v>
      </c>
      <c r="F33" s="94">
        <v>1477</v>
      </c>
      <c r="G33" s="98">
        <f t="shared" si="1"/>
        <v>100</v>
      </c>
      <c r="H33" s="92">
        <v>200</v>
      </c>
      <c r="I33" s="94">
        <v>121.18</v>
      </c>
      <c r="J33" s="98">
        <f t="shared" si="2"/>
        <v>60.59</v>
      </c>
      <c r="K33" s="93"/>
      <c r="L33" s="94"/>
      <c r="M33" s="98"/>
    </row>
    <row r="34" spans="1:13">
      <c r="A34" s="90">
        <v>3225</v>
      </c>
      <c r="B34" s="96" t="s">
        <v>179</v>
      </c>
      <c r="C34" s="92"/>
      <c r="D34" s="93"/>
      <c r="E34" s="92"/>
      <c r="F34" s="94"/>
      <c r="G34" s="98"/>
      <c r="H34" s="92"/>
      <c r="I34" s="94">
        <v>16.88</v>
      </c>
      <c r="J34" s="98"/>
      <c r="K34" s="93"/>
      <c r="L34" s="94"/>
      <c r="M34" s="98"/>
    </row>
    <row r="35" spans="1:13">
      <c r="A35" s="78">
        <v>323</v>
      </c>
      <c r="B35" s="79" t="s">
        <v>75</v>
      </c>
      <c r="C35" s="80">
        <f t="shared" ref="C35:L35" si="11">SUM(C36:C43)</f>
        <v>5885</v>
      </c>
      <c r="D35" s="81">
        <f t="shared" si="11"/>
        <v>0</v>
      </c>
      <c r="E35" s="80">
        <f t="shared" si="11"/>
        <v>2635</v>
      </c>
      <c r="F35" s="82">
        <f t="shared" si="11"/>
        <v>2135.5100000000002</v>
      </c>
      <c r="G35" s="83">
        <f t="shared" si="1"/>
        <v>81.044022770398499</v>
      </c>
      <c r="H35" s="80">
        <f t="shared" si="11"/>
        <v>3250</v>
      </c>
      <c r="I35" s="82">
        <f t="shared" si="11"/>
        <v>2384.9299999999998</v>
      </c>
      <c r="J35" s="83">
        <f t="shared" si="2"/>
        <v>73.382461538461499</v>
      </c>
      <c r="K35" s="81">
        <f t="shared" si="11"/>
        <v>0</v>
      </c>
      <c r="L35" s="82">
        <f t="shared" si="11"/>
        <v>0</v>
      </c>
      <c r="M35" s="83"/>
    </row>
    <row r="36" spans="1:13">
      <c r="A36" s="90">
        <v>3231</v>
      </c>
      <c r="B36" s="96" t="s">
        <v>76</v>
      </c>
      <c r="C36" s="92">
        <v>1010</v>
      </c>
      <c r="D36" s="93">
        <v>0</v>
      </c>
      <c r="E36" s="92">
        <v>560</v>
      </c>
      <c r="F36" s="94">
        <v>560</v>
      </c>
      <c r="G36" s="98">
        <f t="shared" si="1"/>
        <v>100</v>
      </c>
      <c r="H36" s="92">
        <v>450</v>
      </c>
      <c r="I36" s="94">
        <v>507.89</v>
      </c>
      <c r="J36" s="98">
        <f t="shared" si="2"/>
        <v>112.864444444444</v>
      </c>
      <c r="K36" s="93"/>
      <c r="L36" s="94"/>
      <c r="M36" s="98"/>
    </row>
    <row r="37" spans="1:13">
      <c r="A37" s="90">
        <v>3232</v>
      </c>
      <c r="B37" s="96" t="s">
        <v>180</v>
      </c>
      <c r="C37" s="92">
        <v>588</v>
      </c>
      <c r="D37" s="93">
        <v>0</v>
      </c>
      <c r="E37" s="92">
        <v>400</v>
      </c>
      <c r="F37" s="94">
        <v>400</v>
      </c>
      <c r="G37" s="98">
        <f t="shared" si="1"/>
        <v>100</v>
      </c>
      <c r="H37" s="92">
        <v>188</v>
      </c>
      <c r="I37" s="94">
        <v>245.67</v>
      </c>
      <c r="J37" s="98">
        <f t="shared" si="2"/>
        <v>130.67553191489401</v>
      </c>
      <c r="K37" s="93"/>
      <c r="L37" s="94"/>
      <c r="M37" s="98"/>
    </row>
    <row r="38" spans="1:13">
      <c r="A38" s="90">
        <v>3233</v>
      </c>
      <c r="B38" s="96" t="s">
        <v>78</v>
      </c>
      <c r="C38" s="92">
        <v>500</v>
      </c>
      <c r="D38" s="93">
        <v>0</v>
      </c>
      <c r="E38" s="92">
        <v>0</v>
      </c>
      <c r="F38" s="94">
        <v>0</v>
      </c>
      <c r="G38" s="98" t="e">
        <f t="shared" si="1"/>
        <v>#DIV/0!</v>
      </c>
      <c r="H38" s="92">
        <v>500</v>
      </c>
      <c r="I38" s="94"/>
      <c r="J38" s="98">
        <f t="shared" si="2"/>
        <v>0</v>
      </c>
      <c r="K38" s="93"/>
      <c r="L38" s="94"/>
      <c r="M38" s="98"/>
    </row>
    <row r="39" spans="1:13">
      <c r="A39" s="90">
        <v>3235</v>
      </c>
      <c r="B39" s="96" t="s">
        <v>79</v>
      </c>
      <c r="C39" s="92"/>
      <c r="D39" s="93"/>
      <c r="E39" s="92"/>
      <c r="F39" s="94"/>
      <c r="G39" s="98"/>
      <c r="H39" s="92"/>
      <c r="I39" s="94">
        <v>388.2</v>
      </c>
      <c r="J39" s="98"/>
      <c r="K39" s="93"/>
      <c r="L39" s="94"/>
      <c r="M39" s="98"/>
    </row>
    <row r="40" spans="1:13">
      <c r="A40" s="90">
        <v>3236</v>
      </c>
      <c r="B40" s="96" t="s">
        <v>80</v>
      </c>
      <c r="C40" s="92">
        <v>700</v>
      </c>
      <c r="D40" s="93"/>
      <c r="E40" s="92"/>
      <c r="F40" s="94"/>
      <c r="G40" s="98"/>
      <c r="H40" s="92">
        <v>700</v>
      </c>
      <c r="I40" s="94">
        <v>620</v>
      </c>
      <c r="J40" s="98"/>
      <c r="K40" s="93"/>
      <c r="L40" s="94"/>
      <c r="M40" s="98"/>
    </row>
    <row r="41" spans="1:13">
      <c r="A41" s="90">
        <v>3237</v>
      </c>
      <c r="B41" s="96" t="s">
        <v>81</v>
      </c>
      <c r="C41" s="92">
        <v>1912</v>
      </c>
      <c r="D41" s="93">
        <v>0</v>
      </c>
      <c r="E41" s="92">
        <v>1000</v>
      </c>
      <c r="F41" s="94">
        <v>1000</v>
      </c>
      <c r="G41" s="98">
        <f t="shared" si="1"/>
        <v>100</v>
      </c>
      <c r="H41" s="92">
        <v>912</v>
      </c>
      <c r="I41" s="94">
        <v>623.16999999999996</v>
      </c>
      <c r="J41" s="98">
        <f t="shared" si="2"/>
        <v>68.330043859649095</v>
      </c>
      <c r="K41" s="93"/>
      <c r="L41" s="94"/>
      <c r="M41" s="98"/>
    </row>
    <row r="42" spans="1:13">
      <c r="A42" s="90">
        <v>3238</v>
      </c>
      <c r="B42" s="96" t="s">
        <v>82</v>
      </c>
      <c r="C42" s="92">
        <v>1000</v>
      </c>
      <c r="D42" s="93"/>
      <c r="E42" s="92">
        <v>500</v>
      </c>
      <c r="F42" s="94"/>
      <c r="G42" s="98"/>
      <c r="H42" s="92">
        <v>500</v>
      </c>
      <c r="I42" s="94"/>
      <c r="J42" s="98"/>
      <c r="K42" s="93"/>
      <c r="L42" s="94"/>
      <c r="M42" s="98"/>
    </row>
    <row r="43" spans="1:13">
      <c r="A43" s="90">
        <v>3239</v>
      </c>
      <c r="B43" s="96" t="s">
        <v>83</v>
      </c>
      <c r="C43" s="92">
        <v>175</v>
      </c>
      <c r="D43" s="93">
        <v>0</v>
      </c>
      <c r="E43" s="92">
        <v>175</v>
      </c>
      <c r="F43" s="94">
        <v>175.51</v>
      </c>
      <c r="G43" s="98">
        <f t="shared" si="1"/>
        <v>100.29142857142899</v>
      </c>
      <c r="H43" s="92"/>
      <c r="I43" s="94">
        <v>0</v>
      </c>
      <c r="J43" s="98" t="e">
        <f t="shared" si="2"/>
        <v>#DIV/0!</v>
      </c>
      <c r="K43" s="93"/>
      <c r="L43" s="94"/>
      <c r="M43" s="98"/>
    </row>
    <row r="44" spans="1:13">
      <c r="A44" s="78">
        <v>329</v>
      </c>
      <c r="B44" s="79" t="s">
        <v>84</v>
      </c>
      <c r="C44" s="80">
        <f t="shared" ref="C44:L44" si="12">SUM(C45:C48)</f>
        <v>1134</v>
      </c>
      <c r="D44" s="81">
        <f t="shared" si="12"/>
        <v>0</v>
      </c>
      <c r="E44" s="80">
        <f t="shared" si="12"/>
        <v>759</v>
      </c>
      <c r="F44" s="82">
        <f t="shared" si="12"/>
        <v>758.46</v>
      </c>
      <c r="G44" s="83">
        <f t="shared" si="1"/>
        <v>99.928853754940704</v>
      </c>
      <c r="H44" s="80">
        <f t="shared" si="12"/>
        <v>375</v>
      </c>
      <c r="I44" s="82">
        <f t="shared" si="12"/>
        <v>259.05</v>
      </c>
      <c r="J44" s="83">
        <f t="shared" si="2"/>
        <v>69.08</v>
      </c>
      <c r="K44" s="81">
        <f t="shared" si="12"/>
        <v>0</v>
      </c>
      <c r="L44" s="82">
        <f t="shared" si="12"/>
        <v>0</v>
      </c>
      <c r="M44" s="83"/>
    </row>
    <row r="45" spans="1:13" ht="18" customHeight="1">
      <c r="A45" s="90">
        <v>3291</v>
      </c>
      <c r="B45" s="96" t="s">
        <v>181</v>
      </c>
      <c r="C45" s="92">
        <v>225</v>
      </c>
      <c r="D45" s="93">
        <v>0</v>
      </c>
      <c r="E45" s="92">
        <v>0</v>
      </c>
      <c r="F45" s="94"/>
      <c r="G45" s="98" t="e">
        <f t="shared" si="1"/>
        <v>#DIV/0!</v>
      </c>
      <c r="H45" s="92">
        <v>225</v>
      </c>
      <c r="I45" s="94">
        <v>257.55</v>
      </c>
      <c r="J45" s="98">
        <f t="shared" si="2"/>
        <v>114.466666666667</v>
      </c>
      <c r="K45" s="93"/>
      <c r="L45" s="94"/>
      <c r="M45" s="98"/>
    </row>
    <row r="46" spans="1:13">
      <c r="A46" s="90">
        <v>3292</v>
      </c>
      <c r="B46" s="96" t="s">
        <v>86</v>
      </c>
      <c r="C46" s="92">
        <v>759</v>
      </c>
      <c r="D46" s="93">
        <v>0</v>
      </c>
      <c r="E46" s="92">
        <v>759</v>
      </c>
      <c r="F46" s="94">
        <v>758.46</v>
      </c>
      <c r="G46" s="98">
        <f t="shared" si="1"/>
        <v>99.928853754940704</v>
      </c>
      <c r="H46" s="92"/>
      <c r="I46" s="94"/>
      <c r="J46" s="98" t="e">
        <f t="shared" si="2"/>
        <v>#DIV/0!</v>
      </c>
      <c r="K46" s="93"/>
      <c r="L46" s="94"/>
      <c r="M46" s="98"/>
    </row>
    <row r="47" spans="1:13">
      <c r="A47" s="90">
        <v>3294</v>
      </c>
      <c r="B47" s="96" t="s">
        <v>87</v>
      </c>
      <c r="C47" s="92"/>
      <c r="D47" s="93"/>
      <c r="E47" s="92"/>
      <c r="F47" s="94"/>
      <c r="G47" s="98"/>
      <c r="H47" s="92"/>
      <c r="I47" s="94">
        <v>1.5</v>
      </c>
      <c r="J47" s="98"/>
      <c r="K47" s="93"/>
      <c r="L47" s="94"/>
      <c r="M47" s="98"/>
    </row>
    <row r="48" spans="1:13">
      <c r="A48" s="90">
        <v>3295</v>
      </c>
      <c r="B48" s="96" t="s">
        <v>88</v>
      </c>
      <c r="C48" s="92">
        <v>150</v>
      </c>
      <c r="D48" s="93">
        <v>0</v>
      </c>
      <c r="E48" s="92">
        <v>0</v>
      </c>
      <c r="F48" s="94"/>
      <c r="G48" s="98" t="e">
        <f>F48/E48*100</f>
        <v>#DIV/0!</v>
      </c>
      <c r="H48" s="92">
        <v>150</v>
      </c>
      <c r="I48" s="94"/>
      <c r="J48" s="98">
        <f>I48/H48*100</f>
        <v>0</v>
      </c>
      <c r="K48" s="93"/>
      <c r="L48" s="94"/>
      <c r="M48" s="98"/>
    </row>
    <row r="49" spans="1:13">
      <c r="A49" s="72">
        <v>34</v>
      </c>
      <c r="B49" s="73" t="s">
        <v>89</v>
      </c>
      <c r="C49" s="74">
        <f t="shared" ref="C49:L49" si="13">C50</f>
        <v>338</v>
      </c>
      <c r="D49" s="75">
        <f t="shared" si="13"/>
        <v>0</v>
      </c>
      <c r="E49" s="74">
        <f t="shared" si="13"/>
        <v>303</v>
      </c>
      <c r="F49" s="76">
        <f t="shared" si="13"/>
        <v>290.38</v>
      </c>
      <c r="G49" s="77">
        <f>F49/E49*100</f>
        <v>95.8349834983498</v>
      </c>
      <c r="H49" s="74">
        <f t="shared" si="13"/>
        <v>35</v>
      </c>
      <c r="I49" s="76">
        <f t="shared" si="13"/>
        <v>0.15</v>
      </c>
      <c r="J49" s="77">
        <f>I49/H49*100</f>
        <v>0.42857142857142899</v>
      </c>
      <c r="K49" s="75">
        <f t="shared" si="13"/>
        <v>0</v>
      </c>
      <c r="L49" s="76">
        <f t="shared" si="13"/>
        <v>0</v>
      </c>
      <c r="M49" s="77"/>
    </row>
    <row r="50" spans="1:13">
      <c r="A50" s="78">
        <v>343</v>
      </c>
      <c r="B50" s="79" t="s">
        <v>90</v>
      </c>
      <c r="C50" s="80">
        <f>C51+C52</f>
        <v>338</v>
      </c>
      <c r="D50" s="81">
        <f t="shared" ref="D50" si="14">D51</f>
        <v>0</v>
      </c>
      <c r="E50" s="80">
        <f>E51+E52</f>
        <v>303</v>
      </c>
      <c r="F50" s="82">
        <f>F51+F52</f>
        <v>290.38</v>
      </c>
      <c r="G50" s="83">
        <f>F50/E50*100</f>
        <v>95.8349834983498</v>
      </c>
      <c r="H50" s="80">
        <f>H51+H52</f>
        <v>35</v>
      </c>
      <c r="I50" s="82">
        <f>I51+I52</f>
        <v>0.15</v>
      </c>
      <c r="J50" s="83">
        <f>I50/H50*100</f>
        <v>0.42857142857142899</v>
      </c>
      <c r="K50" s="81">
        <f>K51+K52</f>
        <v>0</v>
      </c>
      <c r="L50" s="82">
        <f>L51+L52</f>
        <v>0</v>
      </c>
      <c r="M50" s="83"/>
    </row>
    <row r="51" spans="1:13">
      <c r="A51" s="90">
        <v>3431</v>
      </c>
      <c r="B51" s="96" t="s">
        <v>91</v>
      </c>
      <c r="C51" s="92">
        <v>338</v>
      </c>
      <c r="D51" s="93">
        <v>0</v>
      </c>
      <c r="E51" s="92">
        <v>303</v>
      </c>
      <c r="F51" s="94">
        <v>290.38</v>
      </c>
      <c r="G51" s="98">
        <f>F51/E51*100</f>
        <v>95.8349834983498</v>
      </c>
      <c r="H51" s="92">
        <v>35</v>
      </c>
      <c r="I51" s="94">
        <v>0</v>
      </c>
      <c r="J51" s="98">
        <f>I51/H51*100</f>
        <v>0</v>
      </c>
      <c r="K51" s="93"/>
      <c r="L51" s="94">
        <v>0</v>
      </c>
      <c r="M51" s="98"/>
    </row>
    <row r="52" spans="1:13">
      <c r="A52" s="90">
        <v>3432</v>
      </c>
      <c r="B52" s="96" t="s">
        <v>182</v>
      </c>
      <c r="C52" s="92"/>
      <c r="D52" s="93"/>
      <c r="E52" s="92"/>
      <c r="F52" s="94"/>
      <c r="G52" s="98"/>
      <c r="H52" s="92"/>
      <c r="I52" s="94">
        <v>0.15</v>
      </c>
      <c r="J52" s="98"/>
      <c r="K52" s="93"/>
      <c r="L52" s="94"/>
      <c r="M52" s="98"/>
    </row>
    <row r="53" spans="1:13" s="10" customFormat="1" ht="24.75" customHeight="1">
      <c r="A53" s="99">
        <v>4</v>
      </c>
      <c r="B53" s="100" t="s">
        <v>93</v>
      </c>
      <c r="C53" s="101">
        <f>C54+C57</f>
        <v>3900</v>
      </c>
      <c r="D53" s="102">
        <f t="shared" ref="C53:L54" si="15">D54</f>
        <v>0</v>
      </c>
      <c r="E53" s="101">
        <f>E54+E57</f>
        <v>0</v>
      </c>
      <c r="F53" s="101">
        <f>F54+F57</f>
        <v>0</v>
      </c>
      <c r="G53" s="71"/>
      <c r="H53" s="101">
        <f>H54+H57</f>
        <v>3900</v>
      </c>
      <c r="I53" s="101">
        <f>I54+I57</f>
        <v>2195.5</v>
      </c>
      <c r="J53" s="71"/>
      <c r="K53" s="102">
        <f>K54+K57</f>
        <v>0</v>
      </c>
      <c r="L53" s="101">
        <f>L54+L57</f>
        <v>0</v>
      </c>
      <c r="M53" s="71"/>
    </row>
    <row r="54" spans="1:13" ht="15.75" customHeight="1">
      <c r="A54" s="72">
        <v>41</v>
      </c>
      <c r="B54" s="73" t="s">
        <v>183</v>
      </c>
      <c r="C54" s="74">
        <f t="shared" si="15"/>
        <v>1000</v>
      </c>
      <c r="D54" s="75">
        <f t="shared" si="15"/>
        <v>0</v>
      </c>
      <c r="E54" s="74">
        <f t="shared" si="15"/>
        <v>0</v>
      </c>
      <c r="F54" s="76">
        <f t="shared" si="15"/>
        <v>0</v>
      </c>
      <c r="G54" s="77"/>
      <c r="H54" s="74">
        <f t="shared" si="15"/>
        <v>1000</v>
      </c>
      <c r="I54" s="76">
        <f t="shared" si="15"/>
        <v>0</v>
      </c>
      <c r="J54" s="77"/>
      <c r="K54" s="75">
        <f t="shared" si="15"/>
        <v>0</v>
      </c>
      <c r="L54" s="76">
        <f t="shared" si="15"/>
        <v>0</v>
      </c>
      <c r="M54" s="77"/>
    </row>
    <row r="55" spans="1:13">
      <c r="A55" s="103">
        <v>412</v>
      </c>
      <c r="B55" s="104" t="s">
        <v>184</v>
      </c>
      <c r="C55" s="105">
        <f t="shared" ref="C55:L55" si="16">C56</f>
        <v>1000</v>
      </c>
      <c r="D55" s="106">
        <f t="shared" si="16"/>
        <v>0</v>
      </c>
      <c r="E55" s="105">
        <f t="shared" si="16"/>
        <v>0</v>
      </c>
      <c r="F55" s="107">
        <f t="shared" si="16"/>
        <v>0</v>
      </c>
      <c r="G55" s="108"/>
      <c r="H55" s="105">
        <f>H56</f>
        <v>1000</v>
      </c>
      <c r="I55" s="107">
        <f t="shared" si="16"/>
        <v>0</v>
      </c>
      <c r="J55" s="108"/>
      <c r="K55" s="106">
        <f t="shared" si="16"/>
        <v>0</v>
      </c>
      <c r="L55" s="107">
        <f t="shared" si="16"/>
        <v>0</v>
      </c>
      <c r="M55" s="108"/>
    </row>
    <row r="56" spans="1:13">
      <c r="A56" s="90">
        <v>4123</v>
      </c>
      <c r="B56" s="96" t="s">
        <v>96</v>
      </c>
      <c r="C56" s="92">
        <v>1000</v>
      </c>
      <c r="D56" s="93">
        <v>0</v>
      </c>
      <c r="E56" s="92"/>
      <c r="F56" s="94"/>
      <c r="G56" s="98"/>
      <c r="H56" s="92">
        <v>1000</v>
      </c>
      <c r="I56" s="94">
        <v>0</v>
      </c>
      <c r="J56" s="98"/>
      <c r="K56" s="93"/>
      <c r="L56" s="94"/>
      <c r="M56" s="98"/>
    </row>
    <row r="57" spans="1:13">
      <c r="A57" s="72">
        <v>42</v>
      </c>
      <c r="B57" s="73" t="s">
        <v>185</v>
      </c>
      <c r="C57" s="74">
        <f t="shared" ref="C57:L57" si="17">C58</f>
        <v>2900</v>
      </c>
      <c r="D57" s="75">
        <f t="shared" si="17"/>
        <v>0</v>
      </c>
      <c r="E57" s="74">
        <f t="shared" si="17"/>
        <v>0</v>
      </c>
      <c r="F57" s="76">
        <f t="shared" si="17"/>
        <v>0</v>
      </c>
      <c r="G57" s="77"/>
      <c r="H57" s="74">
        <f t="shared" si="17"/>
        <v>2900</v>
      </c>
      <c r="I57" s="76">
        <f t="shared" si="17"/>
        <v>2195.5</v>
      </c>
      <c r="J57" s="77"/>
      <c r="K57" s="75">
        <f t="shared" si="17"/>
        <v>0</v>
      </c>
      <c r="L57" s="76">
        <f t="shared" si="17"/>
        <v>0</v>
      </c>
      <c r="M57" s="77"/>
    </row>
    <row r="58" spans="1:13">
      <c r="A58" s="103">
        <v>422</v>
      </c>
      <c r="B58" s="104" t="s">
        <v>98</v>
      </c>
      <c r="C58" s="105">
        <f>C59</f>
        <v>2900</v>
      </c>
      <c r="D58" s="106">
        <f>D59</f>
        <v>0</v>
      </c>
      <c r="E58" s="105">
        <f>E59</f>
        <v>0</v>
      </c>
      <c r="F58" s="107">
        <f>F59</f>
        <v>0</v>
      </c>
      <c r="G58" s="108"/>
      <c r="H58" s="105">
        <f>H59</f>
        <v>2900</v>
      </c>
      <c r="I58" s="107">
        <f>I59</f>
        <v>2195.5</v>
      </c>
      <c r="J58" s="108"/>
      <c r="K58" s="106">
        <f>K59</f>
        <v>0</v>
      </c>
      <c r="L58" s="107">
        <f>L59</f>
        <v>0</v>
      </c>
      <c r="M58" s="108"/>
    </row>
    <row r="59" spans="1:13">
      <c r="A59" s="90">
        <v>4221</v>
      </c>
      <c r="B59" s="96" t="s">
        <v>99</v>
      </c>
      <c r="C59" s="92">
        <v>2900</v>
      </c>
      <c r="D59" s="93">
        <v>0</v>
      </c>
      <c r="E59" s="92"/>
      <c r="F59" s="94"/>
      <c r="G59" s="98"/>
      <c r="H59" s="92">
        <v>2900</v>
      </c>
      <c r="I59" s="94">
        <v>2195.5</v>
      </c>
      <c r="J59" s="98"/>
      <c r="K59" s="93"/>
      <c r="L59" s="94"/>
      <c r="M59" s="98"/>
    </row>
  </sheetData>
  <mergeCells count="3">
    <mergeCell ref="B5:J5"/>
    <mergeCell ref="C6:E6"/>
    <mergeCell ref="A7:K7"/>
  </mergeCells>
  <pageMargins left="0.7" right="0.7" top="0.75" bottom="0.75" header="0.3" footer="0.3"/>
  <pageSetup paperSize="9" scale="69" fitToHeight="0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2:H24"/>
  <sheetViews>
    <sheetView workbookViewId="0">
      <selection activeCell="K12" sqref="K12"/>
    </sheetView>
  </sheetViews>
  <sheetFormatPr defaultColWidth="9" defaultRowHeight="14.4"/>
  <sheetData>
    <row r="2" spans="2:8" s="7" customFormat="1" ht="15.6">
      <c r="B2" s="7" t="s">
        <v>32</v>
      </c>
    </row>
    <row r="3" spans="2:8" s="7" customFormat="1" ht="15.6">
      <c r="B3" s="7" t="s">
        <v>186</v>
      </c>
    </row>
    <row r="6" spans="2:8" s="8" customFormat="1" ht="15.6">
      <c r="B6" s="7" t="s">
        <v>187</v>
      </c>
    </row>
    <row r="10" spans="2:8">
      <c r="B10" s="9" t="s">
        <v>188</v>
      </c>
      <c r="C10" s="9"/>
      <c r="D10" s="9"/>
      <c r="E10" s="9"/>
      <c r="F10" s="9"/>
      <c r="G10" s="9"/>
      <c r="H10" s="9"/>
    </row>
    <row r="11" spans="2:8">
      <c r="C11" t="s">
        <v>189</v>
      </c>
    </row>
    <row r="12" spans="2:8">
      <c r="C12" t="s">
        <v>190</v>
      </c>
    </row>
    <row r="14" spans="2:8">
      <c r="B14" s="9" t="s">
        <v>191</v>
      </c>
    </row>
    <row r="15" spans="2:8">
      <c r="C15" t="s">
        <v>192</v>
      </c>
    </row>
    <row r="16" spans="2:8">
      <c r="C16" t="s">
        <v>193</v>
      </c>
    </row>
    <row r="18" spans="2:8">
      <c r="B18" s="9" t="s">
        <v>194</v>
      </c>
      <c r="C18" s="9"/>
      <c r="D18" s="9"/>
      <c r="E18" s="9"/>
      <c r="F18" s="9"/>
      <c r="G18" s="9"/>
      <c r="H18" s="9"/>
    </row>
    <row r="19" spans="2:8">
      <c r="C19" t="s">
        <v>195</v>
      </c>
    </row>
    <row r="20" spans="2:8">
      <c r="C20" t="s">
        <v>196</v>
      </c>
    </row>
    <row r="22" spans="2:8">
      <c r="B22" t="s">
        <v>197</v>
      </c>
    </row>
    <row r="23" spans="2:8">
      <c r="C23" t="s">
        <v>198</v>
      </c>
    </row>
    <row r="24" spans="2:8">
      <c r="C24" t="s">
        <v>199</v>
      </c>
    </row>
  </sheetData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10</vt:i4>
      </vt:variant>
    </vt:vector>
  </HeadingPairs>
  <TitlesOfParts>
    <vt:vector size="10" baseType="lpstr">
      <vt:lpstr>SAŽETAK</vt:lpstr>
      <vt:lpstr> Račun prihoda i rashoda</vt:lpstr>
      <vt:lpstr>Rashodi i prihodi prema izvoru</vt:lpstr>
      <vt:lpstr>Rashodi prema funkcijskoj k </vt:lpstr>
      <vt:lpstr>Račun financiranja </vt:lpstr>
      <vt:lpstr>Račun fin prema izvorima f</vt:lpstr>
      <vt:lpstr>Programska klasifikacija</vt:lpstr>
      <vt:lpstr>POSEBNI DIO</vt:lpstr>
      <vt:lpstr>POSEBNI IZVJEŠTAJI</vt:lpstr>
      <vt:lpstr>OBRAZLOŽENJA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Lucija Juric</cp:lastModifiedBy>
  <cp:lastPrinted>2025-03-31T07:02:41Z</cp:lastPrinted>
  <dcterms:created xsi:type="dcterms:W3CDTF">2022-08-12T12:51:00Z</dcterms:created>
  <dcterms:modified xsi:type="dcterms:W3CDTF">2025-03-31T07:03:09Z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- Tablica za izradu financijskog plana PK JLP(R)S.xlsx</vt:lpwstr>
  </property>
  <property fmtid="{D5CDD505-2E9C-101B-9397-08002B2CF9AE}" pid="3" name="ICV">
    <vt:lpwstr>7FA4447463A54B618729F974112FA1AF_12</vt:lpwstr>
  </property>
  <property fmtid="{D5CDD505-2E9C-101B-9397-08002B2CF9AE}" pid="4" name="KSOProductBuildVer">
    <vt:lpwstr>1033-12.2.0.20326</vt:lpwstr>
  </property>
</Properties>
</file>